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Đ LTT\THE MESS\NEW SCHEDULE\HKII 15 16\"/>
    </mc:Choice>
  </mc:AlternateContent>
  <bookViews>
    <workbookView xWindow="0" yWindow="0" windowWidth="20490" windowHeight="7755" firstSheet="1" activeTab="1"/>
  </bookViews>
  <sheets>
    <sheet name="Theo xưởng" sheetId="21" state="hidden" r:id="rId1"/>
    <sheet name="Theo ten_V3" sheetId="20" r:id="rId2"/>
    <sheet name="PHONG HOC" sheetId="22" r:id="rId3"/>
    <sheet name="Theo lớp" sheetId="5" state="hidden" r:id="rId4"/>
  </sheets>
  <calcPr calcId="152511"/>
</workbook>
</file>

<file path=xl/calcChain.xml><?xml version="1.0" encoding="utf-8"?>
<calcChain xmlns="http://schemas.openxmlformats.org/spreadsheetml/2006/main">
  <c r="O107" i="20" l="1"/>
  <c r="K107" i="20"/>
  <c r="N107" i="20" s="1"/>
  <c r="O108" i="20"/>
  <c r="K108" i="20"/>
  <c r="N108" i="20" s="1"/>
  <c r="K109" i="20"/>
  <c r="Q109" i="20" s="1"/>
  <c r="O109" i="20"/>
  <c r="O104" i="20"/>
  <c r="K104" i="20"/>
  <c r="N104" i="20" s="1"/>
  <c r="O105" i="20"/>
  <c r="K105" i="20"/>
  <c r="N105" i="20" s="1"/>
  <c r="O106" i="20"/>
  <c r="K106" i="20"/>
  <c r="Q106" i="20" s="1"/>
  <c r="O103" i="20"/>
  <c r="K103" i="20"/>
  <c r="N103" i="20" s="1"/>
  <c r="O102" i="20"/>
  <c r="K102" i="20"/>
  <c r="Q102" i="20" s="1"/>
  <c r="O101" i="20"/>
  <c r="K101" i="20"/>
  <c r="N101" i="20" s="1"/>
  <c r="O87" i="20"/>
  <c r="O88" i="20"/>
  <c r="K87" i="20"/>
  <c r="R87" i="20" s="1"/>
  <c r="K88" i="20"/>
  <c r="R88" i="20" s="1"/>
  <c r="O86" i="20"/>
  <c r="K86" i="20"/>
  <c r="N86" i="20" s="1"/>
  <c r="O67" i="20"/>
  <c r="K67" i="20"/>
  <c r="N67" i="20" s="1"/>
  <c r="O66" i="20"/>
  <c r="K66" i="20"/>
  <c r="N66" i="20" s="1"/>
  <c r="O65" i="20"/>
  <c r="K65" i="20"/>
  <c r="N65" i="20" s="1"/>
  <c r="O64" i="20"/>
  <c r="K64" i="20"/>
  <c r="Q64" i="20" s="1"/>
  <c r="O45" i="20"/>
  <c r="K45" i="20"/>
  <c r="N45" i="20" s="1"/>
  <c r="O43" i="20"/>
  <c r="K43" i="20"/>
  <c r="N43" i="20" s="1"/>
  <c r="O44" i="20"/>
  <c r="K44" i="20"/>
  <c r="N44" i="20" s="1"/>
  <c r="O42" i="20"/>
  <c r="K42" i="20"/>
  <c r="N42" i="20" s="1"/>
  <c r="O27" i="20"/>
  <c r="K27" i="20"/>
  <c r="N27" i="20" s="1"/>
  <c r="O10" i="20"/>
  <c r="O11" i="20"/>
  <c r="O12" i="20"/>
  <c r="O13" i="20"/>
  <c r="O14" i="20"/>
  <c r="K10" i="20"/>
  <c r="R10" i="20" s="1"/>
  <c r="K11" i="20"/>
  <c r="R11" i="20" s="1"/>
  <c r="K12" i="20"/>
  <c r="R12" i="20" s="1"/>
  <c r="K13" i="20"/>
  <c r="Q13" i="20" s="1"/>
  <c r="K14" i="20"/>
  <c r="R14" i="20" s="1"/>
  <c r="O9" i="20"/>
  <c r="K9" i="20"/>
  <c r="N9" i="20" s="1"/>
  <c r="K3" i="20"/>
  <c r="N3" i="20" s="1"/>
  <c r="O3" i="20"/>
  <c r="K4" i="20"/>
  <c r="Q4" i="20" s="1"/>
  <c r="O4" i="20"/>
  <c r="K5" i="20"/>
  <c r="N5" i="20" s="1"/>
  <c r="O5" i="20"/>
  <c r="K6" i="20"/>
  <c r="Q6" i="20" s="1"/>
  <c r="O6" i="20"/>
  <c r="Q107" i="20" l="1"/>
  <c r="N109" i="20"/>
  <c r="R109" i="20"/>
  <c r="S109" i="20" s="1"/>
  <c r="Q108" i="20"/>
  <c r="S108" i="20" s="1"/>
  <c r="Q105" i="20"/>
  <c r="Q104" i="20"/>
  <c r="Q103" i="20"/>
  <c r="R107" i="20"/>
  <c r="S107" i="20" s="1"/>
  <c r="R108" i="20"/>
  <c r="R104" i="20"/>
  <c r="R105" i="20"/>
  <c r="Q101" i="20"/>
  <c r="N106" i="20"/>
  <c r="R106" i="20"/>
  <c r="S106" i="20" s="1"/>
  <c r="N102" i="20"/>
  <c r="R101" i="20"/>
  <c r="S101" i="20" s="1"/>
  <c r="R103" i="20"/>
  <c r="R102" i="20"/>
  <c r="S102" i="20" s="1"/>
  <c r="N10" i="20"/>
  <c r="Q67" i="20"/>
  <c r="Q66" i="20"/>
  <c r="Q88" i="20"/>
  <c r="N88" i="20"/>
  <c r="N87" i="20"/>
  <c r="Q87" i="20"/>
  <c r="Q86" i="20"/>
  <c r="R86" i="20"/>
  <c r="T86" i="20"/>
  <c r="R67" i="20"/>
  <c r="R66" i="20"/>
  <c r="S66" i="20" s="1"/>
  <c r="Q65" i="20"/>
  <c r="R65" i="20"/>
  <c r="R64" i="20"/>
  <c r="S64" i="20" s="1"/>
  <c r="N64" i="20"/>
  <c r="Q44" i="20"/>
  <c r="Q45" i="20"/>
  <c r="R45" i="20"/>
  <c r="Q43" i="20"/>
  <c r="R43" i="20"/>
  <c r="R44" i="20"/>
  <c r="Q42" i="20"/>
  <c r="R42" i="20"/>
  <c r="Q10" i="20"/>
  <c r="S10" i="20" s="1"/>
  <c r="N4" i="20"/>
  <c r="N12" i="20"/>
  <c r="Q27" i="20"/>
  <c r="R27" i="20"/>
  <c r="Q14" i="20"/>
  <c r="S14" i="20" s="1"/>
  <c r="N14" i="20"/>
  <c r="R13" i="20"/>
  <c r="S13" i="20" s="1"/>
  <c r="N13" i="20"/>
  <c r="Q12" i="20"/>
  <c r="S12" i="20" s="1"/>
  <c r="N11" i="20"/>
  <c r="Q11" i="20"/>
  <c r="S11" i="20" s="1"/>
  <c r="R9" i="20"/>
  <c r="Q9" i="20"/>
  <c r="R6" i="20"/>
  <c r="S6" i="20" s="1"/>
  <c r="N6" i="20"/>
  <c r="R4" i="20"/>
  <c r="S4" i="20" s="1"/>
  <c r="R3" i="20"/>
  <c r="Q5" i="20"/>
  <c r="Q3" i="20"/>
  <c r="R5" i="20"/>
  <c r="S44" i="20" l="1"/>
  <c r="S65" i="20"/>
  <c r="S67" i="20"/>
  <c r="S105" i="20"/>
  <c r="S104" i="20"/>
  <c r="S103" i="20"/>
  <c r="S68" i="20"/>
  <c r="U68" i="20" s="1"/>
  <c r="S86" i="20"/>
  <c r="S45" i="20"/>
  <c r="S43" i="20"/>
  <c r="S42" i="20"/>
  <c r="S27" i="20"/>
  <c r="S28" i="20" s="1"/>
  <c r="U28" i="20" s="1"/>
  <c r="S9" i="20"/>
  <c r="S15" i="20" s="1"/>
  <c r="S3" i="20"/>
  <c r="S5" i="20"/>
  <c r="S110" i="20" l="1"/>
  <c r="U86" i="20"/>
  <c r="S89" i="20"/>
  <c r="S46" i="20"/>
  <c r="S7" i="20"/>
  <c r="S16" i="20" s="1"/>
  <c r="U7" i="20" l="1"/>
  <c r="S31" i="20"/>
  <c r="K35" i="20" l="1"/>
  <c r="Q35" i="20" s="1"/>
  <c r="O35" i="20"/>
  <c r="K36" i="20"/>
  <c r="R36" i="20" s="1"/>
  <c r="K37" i="20"/>
  <c r="Q37" i="20" s="1"/>
  <c r="O37" i="20"/>
  <c r="Q36" i="20" l="1"/>
  <c r="S36" i="20" s="1"/>
  <c r="U89" i="20"/>
  <c r="R37" i="20"/>
  <c r="S37" i="20" s="1"/>
  <c r="R35" i="20"/>
  <c r="S35" i="20" s="1"/>
  <c r="N36" i="20"/>
  <c r="N35" i="20"/>
  <c r="N37" i="20"/>
  <c r="R142" i="20"/>
  <c r="R143" i="20"/>
  <c r="Q142" i="20"/>
  <c r="Q143" i="20"/>
  <c r="O141" i="20"/>
  <c r="K141" i="20"/>
  <c r="Q141" i="20" s="1"/>
  <c r="O140" i="20"/>
  <c r="K140" i="20"/>
  <c r="Q140" i="20" s="1"/>
  <c r="R139" i="20"/>
  <c r="Q139" i="20"/>
  <c r="S143" i="20" l="1"/>
  <c r="S142" i="20"/>
  <c r="S139" i="20"/>
  <c r="R140" i="20"/>
  <c r="S140" i="20" s="1"/>
  <c r="R141" i="20"/>
  <c r="S141" i="20" s="1"/>
  <c r="N140" i="20"/>
  <c r="N141" i="20"/>
  <c r="S144" i="20" l="1"/>
  <c r="U144" i="20" s="1"/>
  <c r="K131" i="20" l="1"/>
  <c r="R131" i="20" s="1"/>
  <c r="K135" i="20"/>
  <c r="N135" i="20" s="1"/>
  <c r="K254" i="20"/>
  <c r="Q254" i="20" s="1"/>
  <c r="O83" i="20"/>
  <c r="K83" i="20"/>
  <c r="Q83" i="20" s="1"/>
  <c r="N254" i="20" l="1"/>
  <c r="R254" i="20"/>
  <c r="S254" i="20" s="1"/>
  <c r="R83" i="20"/>
  <c r="S83" i="20" s="1"/>
  <c r="N83" i="20"/>
  <c r="S326" i="20"/>
  <c r="U326" i="20" s="1"/>
  <c r="O134" i="20"/>
  <c r="K134" i="20"/>
  <c r="Q134" i="20" s="1"/>
  <c r="K130" i="20"/>
  <c r="R130" i="20" s="1"/>
  <c r="K126" i="20"/>
  <c r="R126" i="20" s="1"/>
  <c r="R134" i="20" l="1"/>
  <c r="S134" i="20" s="1"/>
  <c r="N134" i="20"/>
  <c r="O180" i="22"/>
  <c r="K180" i="22"/>
  <c r="Q180" i="22" s="1"/>
  <c r="O160" i="22"/>
  <c r="K160" i="22"/>
  <c r="Q160" i="22" s="1"/>
  <c r="O159" i="22"/>
  <c r="K159" i="22"/>
  <c r="Q159" i="22" s="1"/>
  <c r="R180" i="22" l="1"/>
  <c r="S180" i="22" s="1"/>
  <c r="R160" i="22"/>
  <c r="S160" i="22" s="1"/>
  <c r="N160" i="22"/>
  <c r="R159" i="22"/>
  <c r="S159" i="22" s="1"/>
  <c r="N159" i="22"/>
  <c r="K74" i="22"/>
  <c r="K73" i="22"/>
  <c r="O95" i="22"/>
  <c r="K95" i="22"/>
  <c r="Q95" i="22" s="1"/>
  <c r="O96" i="22"/>
  <c r="K96" i="22"/>
  <c r="Q96" i="22" s="1"/>
  <c r="O152" i="22"/>
  <c r="K152" i="22"/>
  <c r="R152" i="22" s="1"/>
  <c r="S152" i="22" s="1"/>
  <c r="O151" i="22"/>
  <c r="K151" i="22"/>
  <c r="R151" i="22" s="1"/>
  <c r="S151" i="22" s="1"/>
  <c r="O161" i="22"/>
  <c r="K161" i="22"/>
  <c r="Q161" i="22" s="1"/>
  <c r="O177" i="22"/>
  <c r="K177" i="22"/>
  <c r="Q177" i="22" s="1"/>
  <c r="O173" i="22"/>
  <c r="K173" i="22"/>
  <c r="R173" i="22" s="1"/>
  <c r="R95" i="22" l="1"/>
  <c r="S95" i="22" s="1"/>
  <c r="N95" i="22"/>
  <c r="R96" i="22"/>
  <c r="S96" i="22" s="1"/>
  <c r="N96" i="22"/>
  <c r="R161" i="22"/>
  <c r="S161" i="22" s="1"/>
  <c r="N161" i="22"/>
  <c r="R177" i="22"/>
  <c r="S177" i="22" s="1"/>
  <c r="Q173" i="22"/>
  <c r="S173" i="22" s="1"/>
  <c r="O278" i="20"/>
  <c r="K278" i="20"/>
  <c r="Q278" i="20" s="1"/>
  <c r="O226" i="20"/>
  <c r="K226" i="20"/>
  <c r="R226" i="20" s="1"/>
  <c r="S226" i="20" s="1"/>
  <c r="O208" i="20"/>
  <c r="K208" i="20"/>
  <c r="Q208" i="20" s="1"/>
  <c r="O274" i="20"/>
  <c r="K274" i="20"/>
  <c r="Q274" i="20" s="1"/>
  <c r="R278" i="20" l="1"/>
  <c r="S278" i="20" s="1"/>
  <c r="R208" i="20"/>
  <c r="S208" i="20" s="1"/>
  <c r="N208" i="20"/>
  <c r="R274" i="20"/>
  <c r="S274" i="20" s="1"/>
  <c r="O127" i="20"/>
  <c r="K127" i="20"/>
  <c r="Q127" i="20" s="1"/>
  <c r="R127" i="20" l="1"/>
  <c r="S127" i="20" s="1"/>
  <c r="N127" i="20"/>
  <c r="K72" i="22"/>
  <c r="K269" i="22"/>
  <c r="K268" i="22"/>
  <c r="K267" i="22"/>
  <c r="K264" i="22"/>
  <c r="K263" i="22"/>
  <c r="K262" i="22"/>
  <c r="K271" i="22"/>
  <c r="R271" i="22" s="1"/>
  <c r="K270" i="22"/>
  <c r="R270" i="22" s="1"/>
  <c r="O207" i="20"/>
  <c r="K207" i="20"/>
  <c r="R207" i="20" s="1"/>
  <c r="O206" i="20"/>
  <c r="K206" i="20"/>
  <c r="R206" i="20" s="1"/>
  <c r="O317" i="20"/>
  <c r="K317" i="20"/>
  <c r="R317" i="20" s="1"/>
  <c r="Q175" i="20"/>
  <c r="S175" i="20" s="1"/>
  <c r="K205" i="20"/>
  <c r="Q205" i="20" s="1"/>
  <c r="N317" i="20" l="1"/>
  <c r="Q317" i="20"/>
  <c r="S317" i="20" s="1"/>
  <c r="N206" i="20"/>
  <c r="Q206" i="20"/>
  <c r="S206" i="20" s="1"/>
  <c r="N207" i="20"/>
  <c r="Q207" i="20"/>
  <c r="S207" i="20" s="1"/>
  <c r="R205" i="20"/>
  <c r="S205" i="20" s="1"/>
  <c r="O166" i="20"/>
  <c r="K166" i="20"/>
  <c r="Q166" i="20" s="1"/>
  <c r="R166" i="20" l="1"/>
  <c r="S166" i="20" s="1"/>
  <c r="O141" i="22"/>
  <c r="K141" i="22"/>
  <c r="N141" i="22" s="1"/>
  <c r="O140" i="22"/>
  <c r="K140" i="22"/>
  <c r="N140" i="22" s="1"/>
  <c r="O139" i="22"/>
  <c r="K139" i="22"/>
  <c r="N139" i="22" s="1"/>
  <c r="O138" i="22"/>
  <c r="K138" i="22"/>
  <c r="N138" i="22" s="1"/>
  <c r="O93" i="22"/>
  <c r="K93" i="22"/>
  <c r="N93" i="22" s="1"/>
  <c r="O82" i="22"/>
  <c r="K82" i="22"/>
  <c r="N82" i="22" s="1"/>
  <c r="O81" i="22"/>
  <c r="K81" i="22"/>
  <c r="N81" i="22" s="1"/>
  <c r="O129" i="22"/>
  <c r="K129" i="22"/>
  <c r="N129" i="22" s="1"/>
  <c r="O128" i="22"/>
  <c r="K128" i="22"/>
  <c r="N128" i="22" s="1"/>
  <c r="O125" i="22"/>
  <c r="K125" i="22"/>
  <c r="Q125" i="22" s="1"/>
  <c r="O126" i="22"/>
  <c r="K126" i="22"/>
  <c r="N126" i="22" s="1"/>
  <c r="O127" i="22"/>
  <c r="K127" i="22"/>
  <c r="Q127" i="22" s="1"/>
  <c r="O107" i="22"/>
  <c r="K107" i="22"/>
  <c r="N107" i="22" s="1"/>
  <c r="O48" i="22"/>
  <c r="K48" i="22"/>
  <c r="N48" i="22" s="1"/>
  <c r="O113" i="22"/>
  <c r="K113" i="22"/>
  <c r="N113" i="22" s="1"/>
  <c r="O112" i="22"/>
  <c r="K112" i="22"/>
  <c r="Q112" i="22" s="1"/>
  <c r="O111" i="22"/>
  <c r="K111" i="22"/>
  <c r="Q111" i="22" s="1"/>
  <c r="O110" i="22"/>
  <c r="K110" i="22"/>
  <c r="R110" i="22" s="1"/>
  <c r="O90" i="22"/>
  <c r="K90" i="22"/>
  <c r="N90" i="22" s="1"/>
  <c r="O89" i="22"/>
  <c r="K89" i="22"/>
  <c r="Q89" i="22" s="1"/>
  <c r="O68" i="22"/>
  <c r="K68" i="22"/>
  <c r="N68" i="22" s="1"/>
  <c r="O77" i="22"/>
  <c r="K77" i="22"/>
  <c r="N77" i="22" s="1"/>
  <c r="O76" i="22"/>
  <c r="K76" i="22"/>
  <c r="N76" i="22" s="1"/>
  <c r="O26" i="22"/>
  <c r="K26" i="22"/>
  <c r="N26" i="22" s="1"/>
  <c r="O25" i="22"/>
  <c r="K25" i="22"/>
  <c r="N25" i="22" s="1"/>
  <c r="O135" i="22"/>
  <c r="K135" i="22"/>
  <c r="R135" i="22" s="1"/>
  <c r="O136" i="22"/>
  <c r="K136" i="22"/>
  <c r="R136" i="22" s="1"/>
  <c r="O57" i="22"/>
  <c r="K57" i="22"/>
  <c r="N57" i="22" s="1"/>
  <c r="O56" i="22"/>
  <c r="K56" i="22"/>
  <c r="R56" i="22" s="1"/>
  <c r="O51" i="22"/>
  <c r="K51" i="22"/>
  <c r="R51" i="22" s="1"/>
  <c r="O52" i="22"/>
  <c r="K52" i="22"/>
  <c r="N52" i="22" s="1"/>
  <c r="O53" i="22"/>
  <c r="K53" i="22"/>
  <c r="R53" i="22" s="1"/>
  <c r="O45" i="22"/>
  <c r="K45" i="22"/>
  <c r="N45" i="22" s="1"/>
  <c r="O44" i="22"/>
  <c r="K44" i="22"/>
  <c r="N44" i="22" s="1"/>
  <c r="O35" i="22"/>
  <c r="K35" i="22"/>
  <c r="N35" i="22" s="1"/>
  <c r="O34" i="22"/>
  <c r="K34" i="22"/>
  <c r="R34" i="22" s="1"/>
  <c r="O30" i="22"/>
  <c r="K30" i="22"/>
  <c r="R30" i="22" s="1"/>
  <c r="O29" i="22"/>
  <c r="K29" i="22"/>
  <c r="R29" i="22" s="1"/>
  <c r="O31" i="22"/>
  <c r="K31" i="22"/>
  <c r="R31" i="22" s="1"/>
  <c r="O22" i="22"/>
  <c r="K22" i="22"/>
  <c r="N22" i="22" s="1"/>
  <c r="O21" i="22"/>
  <c r="K21" i="22"/>
  <c r="R21" i="22" s="1"/>
  <c r="O114" i="22"/>
  <c r="K114" i="22"/>
  <c r="N114" i="22" s="1"/>
  <c r="O115" i="22"/>
  <c r="K115" i="22"/>
  <c r="Q115" i="22" s="1"/>
  <c r="O105" i="22"/>
  <c r="K105" i="22"/>
  <c r="N105" i="22" s="1"/>
  <c r="O106" i="22"/>
  <c r="K106" i="22"/>
  <c r="Q106" i="22" s="1"/>
  <c r="O104" i="22"/>
  <c r="K104" i="22"/>
  <c r="N104" i="22" s="1"/>
  <c r="O100" i="22"/>
  <c r="K100" i="22"/>
  <c r="R100" i="22" s="1"/>
  <c r="O101" i="22"/>
  <c r="K101" i="22"/>
  <c r="N101" i="22" s="1"/>
  <c r="O98" i="22"/>
  <c r="K98" i="22"/>
  <c r="N98" i="22" s="1"/>
  <c r="O97" i="22"/>
  <c r="K97" i="22"/>
  <c r="Q97" i="22" s="1"/>
  <c r="O88" i="22"/>
  <c r="K88" i="22"/>
  <c r="N88" i="22" s="1"/>
  <c r="O87" i="22"/>
  <c r="K87" i="22"/>
  <c r="N87" i="22" s="1"/>
  <c r="O86" i="22"/>
  <c r="K86" i="22"/>
  <c r="R86" i="22" s="1"/>
  <c r="Q81" i="22" l="1"/>
  <c r="Q139" i="22"/>
  <c r="Q107" i="22"/>
  <c r="Q93" i="22"/>
  <c r="Q140" i="22"/>
  <c r="Q141" i="22"/>
  <c r="R141" i="22"/>
  <c r="R140" i="22"/>
  <c r="R139" i="22"/>
  <c r="Q138" i="22"/>
  <c r="R138" i="22"/>
  <c r="R93" i="22"/>
  <c r="Q82" i="22"/>
  <c r="R82" i="22"/>
  <c r="R81" i="22"/>
  <c r="S81" i="22" s="1"/>
  <c r="Q129" i="22"/>
  <c r="R129" i="22"/>
  <c r="Q128" i="22"/>
  <c r="R128" i="22"/>
  <c r="Q25" i="22"/>
  <c r="Q110" i="22"/>
  <c r="S110" i="22" s="1"/>
  <c r="Q126" i="22"/>
  <c r="Q90" i="22"/>
  <c r="Q76" i="22"/>
  <c r="N110" i="22"/>
  <c r="Q136" i="22"/>
  <c r="S136" i="22" s="1"/>
  <c r="Q26" i="22"/>
  <c r="Q68" i="22"/>
  <c r="Q113" i="22"/>
  <c r="R127" i="22"/>
  <c r="S127" i="22" s="1"/>
  <c r="R125" i="22"/>
  <c r="S125" i="22" s="1"/>
  <c r="N127" i="22"/>
  <c r="R126" i="22"/>
  <c r="N125" i="22"/>
  <c r="R107" i="22"/>
  <c r="S107" i="22" s="1"/>
  <c r="Q48" i="22"/>
  <c r="R48" i="22"/>
  <c r="R112" i="22"/>
  <c r="S112" i="22" s="1"/>
  <c r="R113" i="22"/>
  <c r="S113" i="22" s="1"/>
  <c r="N112" i="22"/>
  <c r="N111" i="22"/>
  <c r="R111" i="22"/>
  <c r="S111" i="22" s="1"/>
  <c r="R90" i="22"/>
  <c r="R89" i="22"/>
  <c r="S89" i="22" s="1"/>
  <c r="N89" i="22"/>
  <c r="R68" i="22"/>
  <c r="Q77" i="22"/>
  <c r="R77" i="22"/>
  <c r="R76" i="22"/>
  <c r="R26" i="22"/>
  <c r="R25" i="22"/>
  <c r="N136" i="22"/>
  <c r="N135" i="22"/>
  <c r="Q135" i="22"/>
  <c r="S135" i="22" s="1"/>
  <c r="Q57" i="22"/>
  <c r="R57" i="22"/>
  <c r="N56" i="22"/>
  <c r="Q56" i="22"/>
  <c r="S56" i="22" s="1"/>
  <c r="N53" i="22"/>
  <c r="N21" i="22"/>
  <c r="Q53" i="22"/>
  <c r="S53" i="22" s="1"/>
  <c r="N34" i="22"/>
  <c r="N51" i="22"/>
  <c r="Q52" i="22"/>
  <c r="Q51" i="22"/>
  <c r="S51" i="22" s="1"/>
  <c r="R52" i="22"/>
  <c r="Q45" i="22"/>
  <c r="R45" i="22"/>
  <c r="Q44" i="22"/>
  <c r="R44" i="22"/>
  <c r="Q35" i="22"/>
  <c r="R35" i="22"/>
  <c r="Q34" i="22"/>
  <c r="S34" i="22" s="1"/>
  <c r="N31" i="22"/>
  <c r="N29" i="22"/>
  <c r="Q114" i="22"/>
  <c r="N30" i="22"/>
  <c r="Q31" i="22"/>
  <c r="S31" i="22" s="1"/>
  <c r="Q29" i="22"/>
  <c r="S29" i="22" s="1"/>
  <c r="Q30" i="22"/>
  <c r="S30" i="22" s="1"/>
  <c r="Q22" i="22"/>
  <c r="R22" i="22"/>
  <c r="Q21" i="22"/>
  <c r="S21" i="22" s="1"/>
  <c r="R114" i="22"/>
  <c r="R115" i="22"/>
  <c r="S115" i="22" s="1"/>
  <c r="N115" i="22"/>
  <c r="N86" i="22"/>
  <c r="Q86" i="22"/>
  <c r="Q87" i="22"/>
  <c r="Q104" i="22"/>
  <c r="N106" i="22"/>
  <c r="Q105" i="22"/>
  <c r="R106" i="22"/>
  <c r="S106" i="22" s="1"/>
  <c r="R104" i="22"/>
  <c r="R105" i="22"/>
  <c r="S86" i="22"/>
  <c r="Q101" i="22"/>
  <c r="Q88" i="22"/>
  <c r="N100" i="22"/>
  <c r="R101" i="22"/>
  <c r="Q100" i="22"/>
  <c r="S100" i="22" s="1"/>
  <c r="N97" i="22"/>
  <c r="Q98" i="22"/>
  <c r="R98" i="22"/>
  <c r="R97" i="22"/>
  <c r="S97" i="22" s="1"/>
  <c r="R88" i="22"/>
  <c r="S88" i="22" s="1"/>
  <c r="R87" i="22"/>
  <c r="O80" i="22"/>
  <c r="K80" i="22"/>
  <c r="N80" i="22" s="1"/>
  <c r="O79" i="22"/>
  <c r="K79" i="22"/>
  <c r="N79" i="22" s="1"/>
  <c r="S68" i="22" l="1"/>
  <c r="S140" i="22"/>
  <c r="S141" i="22"/>
  <c r="S139" i="22"/>
  <c r="S25" i="22"/>
  <c r="S128" i="22"/>
  <c r="S129" i="22"/>
  <c r="S76" i="22"/>
  <c r="S93" i="22"/>
  <c r="S138" i="22"/>
  <c r="S82" i="22"/>
  <c r="S52" i="22"/>
  <c r="S126" i="22"/>
  <c r="S26" i="22"/>
  <c r="S90" i="22"/>
  <c r="S77" i="22"/>
  <c r="S48" i="22"/>
  <c r="S57" i="22"/>
  <c r="S114" i="22"/>
  <c r="S35" i="22"/>
  <c r="S45" i="22"/>
  <c r="S44" i="22"/>
  <c r="S22" i="22"/>
  <c r="S87" i="22"/>
  <c r="S98" i="22"/>
  <c r="S104" i="22"/>
  <c r="S105" i="22"/>
  <c r="Q80" i="22"/>
  <c r="S101" i="22"/>
  <c r="R80" i="22"/>
  <c r="R79" i="22"/>
  <c r="Q79" i="22"/>
  <c r="O202" i="20"/>
  <c r="K202" i="20"/>
  <c r="N202" i="20" s="1"/>
  <c r="O171" i="20"/>
  <c r="K171" i="20"/>
  <c r="R171" i="20" s="1"/>
  <c r="Q202" i="20" l="1"/>
  <c r="S79" i="22"/>
  <c r="S80" i="22"/>
  <c r="R202" i="20"/>
  <c r="N171" i="20"/>
  <c r="Q171" i="20"/>
  <c r="S171" i="20" s="1"/>
  <c r="O163" i="20"/>
  <c r="K163" i="20"/>
  <c r="R163" i="20" s="1"/>
  <c r="S202" i="20" l="1"/>
  <c r="Q163" i="20"/>
  <c r="S163" i="20" s="1"/>
  <c r="O183" i="20"/>
  <c r="K183" i="20"/>
  <c r="N183" i="20" s="1"/>
  <c r="Q183" i="20" l="1"/>
  <c r="R183" i="20"/>
  <c r="K275" i="22"/>
  <c r="N275" i="22" s="1"/>
  <c r="O275" i="22"/>
  <c r="K257" i="22"/>
  <c r="N257" i="22" s="1"/>
  <c r="O257" i="22"/>
  <c r="O274" i="22"/>
  <c r="K274" i="22"/>
  <c r="Q274" i="22" s="1"/>
  <c r="O276" i="22"/>
  <c r="K276" i="22"/>
  <c r="N276" i="22" s="1"/>
  <c r="O277" i="22"/>
  <c r="K277" i="22"/>
  <c r="N277" i="22" s="1"/>
  <c r="O272" i="22"/>
  <c r="K272" i="22"/>
  <c r="N272" i="22" s="1"/>
  <c r="O266" i="22"/>
  <c r="K266" i="22"/>
  <c r="N266" i="22" s="1"/>
  <c r="O265" i="22"/>
  <c r="K265" i="22"/>
  <c r="R265" i="22" s="1"/>
  <c r="O256" i="22"/>
  <c r="K256" i="22"/>
  <c r="Q256" i="22" s="1"/>
  <c r="O259" i="22"/>
  <c r="K259" i="22"/>
  <c r="N259" i="22" s="1"/>
  <c r="O258" i="22"/>
  <c r="K258" i="22"/>
  <c r="N258" i="22" s="1"/>
  <c r="O260" i="22"/>
  <c r="K260" i="22"/>
  <c r="Q260" i="22" s="1"/>
  <c r="O61" i="22"/>
  <c r="K61" i="22"/>
  <c r="N61" i="22" s="1"/>
  <c r="O60" i="22"/>
  <c r="K60" i="22"/>
  <c r="Q60" i="22" s="1"/>
  <c r="O27" i="22"/>
  <c r="K27" i="22"/>
  <c r="N27" i="22" s="1"/>
  <c r="O65" i="22"/>
  <c r="K65" i="22"/>
  <c r="R65" i="22" s="1"/>
  <c r="O28" i="22"/>
  <c r="K28" i="22"/>
  <c r="N28" i="22" s="1"/>
  <c r="O203" i="20"/>
  <c r="K203" i="20"/>
  <c r="Q203" i="20" s="1"/>
  <c r="O67" i="22"/>
  <c r="K67" i="22"/>
  <c r="N67" i="22" s="1"/>
  <c r="O66" i="22"/>
  <c r="K66" i="22"/>
  <c r="R66" i="22" s="1"/>
  <c r="K69" i="22"/>
  <c r="R69" i="22" s="1"/>
  <c r="K70" i="22"/>
  <c r="Q70" i="22" s="1"/>
  <c r="O70" i="22"/>
  <c r="R275" i="22" l="1"/>
  <c r="Q275" i="22"/>
  <c r="S183" i="20"/>
  <c r="R257" i="22"/>
  <c r="Q257" i="22"/>
  <c r="Q61" i="22"/>
  <c r="Q276" i="22"/>
  <c r="Q69" i="22"/>
  <c r="S69" i="22" s="1"/>
  <c r="Q28" i="22"/>
  <c r="Q272" i="22"/>
  <c r="N69" i="22"/>
  <c r="Q27" i="22"/>
  <c r="R256" i="22"/>
  <c r="S256" i="22" s="1"/>
  <c r="N274" i="22"/>
  <c r="R276" i="22"/>
  <c r="S276" i="22" s="1"/>
  <c r="R274" i="22"/>
  <c r="S274" i="22" s="1"/>
  <c r="Q277" i="22"/>
  <c r="R277" i="22"/>
  <c r="R272" i="22"/>
  <c r="Q266" i="22"/>
  <c r="R266" i="22"/>
  <c r="N265" i="22"/>
  <c r="Q265" i="22"/>
  <c r="S265" i="22" s="1"/>
  <c r="Q259" i="22"/>
  <c r="R259" i="22"/>
  <c r="Q258" i="22"/>
  <c r="R258" i="22"/>
  <c r="R260" i="22"/>
  <c r="S260" i="22" s="1"/>
  <c r="N260" i="22"/>
  <c r="R61" i="22"/>
  <c r="S61" i="22" s="1"/>
  <c r="R60" i="22"/>
  <c r="S60" i="22" s="1"/>
  <c r="N60" i="22"/>
  <c r="R27" i="22"/>
  <c r="Q65" i="22"/>
  <c r="S65" i="22" s="1"/>
  <c r="R70" i="22"/>
  <c r="S70" i="22" s="1"/>
  <c r="N66" i="22"/>
  <c r="Q67" i="22"/>
  <c r="N70" i="22"/>
  <c r="Q66" i="22"/>
  <c r="S66" i="22" s="1"/>
  <c r="R28" i="22"/>
  <c r="R203" i="20"/>
  <c r="S203" i="20" s="1"/>
  <c r="N203" i="20"/>
  <c r="R67" i="22"/>
  <c r="S275" i="22" l="1"/>
  <c r="S272" i="22"/>
  <c r="S27" i="22"/>
  <c r="S277" i="22"/>
  <c r="S257" i="22"/>
  <c r="S28" i="22"/>
  <c r="S266" i="22"/>
  <c r="S259" i="22"/>
  <c r="S258" i="22"/>
  <c r="S67" i="22"/>
  <c r="O316" i="20" l="1"/>
  <c r="K316" i="20"/>
  <c r="R316" i="20" s="1"/>
  <c r="O297" i="20"/>
  <c r="K297" i="20"/>
  <c r="N297" i="20" s="1"/>
  <c r="O296" i="20"/>
  <c r="K296" i="20"/>
  <c r="R296" i="20" s="1"/>
  <c r="O158" i="20"/>
  <c r="K158" i="20"/>
  <c r="R158" i="20" s="1"/>
  <c r="O129" i="20"/>
  <c r="K129" i="20"/>
  <c r="N129" i="20" s="1"/>
  <c r="O128" i="20"/>
  <c r="K128" i="20"/>
  <c r="N128" i="20" s="1"/>
  <c r="O298" i="20"/>
  <c r="K298" i="20"/>
  <c r="Q298" i="20" s="1"/>
  <c r="O132" i="20"/>
  <c r="K132" i="20"/>
  <c r="N132" i="20" s="1"/>
  <c r="O133" i="20"/>
  <c r="K133" i="20"/>
  <c r="Q133" i="20" s="1"/>
  <c r="O125" i="20"/>
  <c r="K125" i="20"/>
  <c r="N125" i="20" s="1"/>
  <c r="O124" i="20"/>
  <c r="K124" i="20"/>
  <c r="Q124" i="20" s="1"/>
  <c r="Q316" i="20" l="1"/>
  <c r="S316" i="20" s="1"/>
  <c r="Q297" i="20"/>
  <c r="N316" i="20"/>
  <c r="Q296" i="20"/>
  <c r="S296" i="20" s="1"/>
  <c r="N296" i="20"/>
  <c r="R297" i="20"/>
  <c r="Q158" i="20"/>
  <c r="S158" i="20" s="1"/>
  <c r="Q132" i="20"/>
  <c r="Q129" i="20"/>
  <c r="R129" i="20"/>
  <c r="Q128" i="20"/>
  <c r="R298" i="20"/>
  <c r="S298" i="20" s="1"/>
  <c r="R128" i="20"/>
  <c r="N298" i="20"/>
  <c r="R132" i="20"/>
  <c r="R124" i="20"/>
  <c r="S124" i="20" s="1"/>
  <c r="R133" i="20"/>
  <c r="S133" i="20" s="1"/>
  <c r="N124" i="20"/>
  <c r="Q125" i="20"/>
  <c r="N133" i="20"/>
  <c r="R125" i="20"/>
  <c r="K201" i="22"/>
  <c r="N201" i="22" s="1"/>
  <c r="O201" i="22"/>
  <c r="O217" i="22"/>
  <c r="K217" i="22"/>
  <c r="N217" i="22" s="1"/>
  <c r="O218" i="22"/>
  <c r="K218" i="22"/>
  <c r="N218" i="22" s="1"/>
  <c r="O213" i="22"/>
  <c r="K213" i="22"/>
  <c r="N213" i="22" s="1"/>
  <c r="O214" i="22"/>
  <c r="K214" i="22"/>
  <c r="N214" i="22" s="1"/>
  <c r="O212" i="22"/>
  <c r="K212" i="22"/>
  <c r="N212" i="22" s="1"/>
  <c r="O211" i="22"/>
  <c r="K211" i="22"/>
  <c r="N211" i="22" s="1"/>
  <c r="O205" i="22"/>
  <c r="K205" i="22"/>
  <c r="N205" i="22" s="1"/>
  <c r="O204" i="22"/>
  <c r="K204" i="22"/>
  <c r="N204" i="22" s="1"/>
  <c r="O203" i="22"/>
  <c r="K203" i="22"/>
  <c r="N203" i="22" s="1"/>
  <c r="O206" i="22"/>
  <c r="K206" i="22"/>
  <c r="N206" i="22" s="1"/>
  <c r="O197" i="22"/>
  <c r="K197" i="22"/>
  <c r="N197" i="22" s="1"/>
  <c r="O196" i="22"/>
  <c r="K196" i="22"/>
  <c r="N196" i="22" s="1"/>
  <c r="O193" i="22"/>
  <c r="K193" i="22"/>
  <c r="N193" i="22" s="1"/>
  <c r="O192" i="22"/>
  <c r="K192" i="22"/>
  <c r="N192" i="22" s="1"/>
  <c r="O189" i="22"/>
  <c r="K189" i="22"/>
  <c r="N189" i="22" s="1"/>
  <c r="O188" i="22"/>
  <c r="K188" i="22"/>
  <c r="N188" i="22" s="1"/>
  <c r="O103" i="22"/>
  <c r="K103" i="22"/>
  <c r="Q103" i="22" s="1"/>
  <c r="O63" i="22"/>
  <c r="K63" i="22"/>
  <c r="R63" i="22" s="1"/>
  <c r="O42" i="22"/>
  <c r="K42" i="22"/>
  <c r="R42" i="22" s="1"/>
  <c r="O41" i="22"/>
  <c r="K41" i="22"/>
  <c r="R41" i="22" s="1"/>
  <c r="O194" i="22"/>
  <c r="K194" i="22"/>
  <c r="R194" i="22" s="1"/>
  <c r="O187" i="22"/>
  <c r="K187" i="22"/>
  <c r="R187" i="22" s="1"/>
  <c r="O75" i="22"/>
  <c r="K75" i="22"/>
  <c r="R75" i="22" s="1"/>
  <c r="O253" i="22"/>
  <c r="K253" i="22"/>
  <c r="R253" i="22" s="1"/>
  <c r="O122" i="22"/>
  <c r="K122" i="22"/>
  <c r="R122" i="22" s="1"/>
  <c r="O252" i="22"/>
  <c r="K252" i="22"/>
  <c r="R252" i="22" s="1"/>
  <c r="O251" i="22"/>
  <c r="K251" i="22"/>
  <c r="R251" i="22" s="1"/>
  <c r="O250" i="22"/>
  <c r="K250" i="22"/>
  <c r="R250" i="22" s="1"/>
  <c r="K19" i="22"/>
  <c r="Q19" i="22" s="1"/>
  <c r="O62" i="22"/>
  <c r="K62" i="22"/>
  <c r="R62" i="22" s="1"/>
  <c r="O184" i="22"/>
  <c r="K184" i="22"/>
  <c r="R184" i="22" s="1"/>
  <c r="O183" i="22"/>
  <c r="K183" i="22"/>
  <c r="Q183" i="22" s="1"/>
  <c r="O182" i="22"/>
  <c r="K182" i="22"/>
  <c r="O181" i="22"/>
  <c r="K181" i="22"/>
  <c r="Q181" i="22" s="1"/>
  <c r="O179" i="22"/>
  <c r="K179" i="22"/>
  <c r="R179" i="22" s="1"/>
  <c r="O178" i="22"/>
  <c r="K178" i="22"/>
  <c r="Q178" i="22" s="1"/>
  <c r="O176" i="22"/>
  <c r="K176" i="22"/>
  <c r="O174" i="22"/>
  <c r="K174" i="22"/>
  <c r="Q174" i="22" s="1"/>
  <c r="O175" i="22"/>
  <c r="K175" i="22"/>
  <c r="R175" i="22" s="1"/>
  <c r="O172" i="22"/>
  <c r="K172" i="22"/>
  <c r="Q172" i="22" s="1"/>
  <c r="O171" i="22"/>
  <c r="K171" i="22"/>
  <c r="O247" i="22"/>
  <c r="K247" i="22"/>
  <c r="N247" i="22" s="1"/>
  <c r="O246" i="22"/>
  <c r="K246" i="22"/>
  <c r="O245" i="22"/>
  <c r="K245" i="22"/>
  <c r="N245" i="22" s="1"/>
  <c r="O244" i="22"/>
  <c r="K244" i="22"/>
  <c r="R244" i="22" s="1"/>
  <c r="O243" i="22"/>
  <c r="K243" i="22"/>
  <c r="N243" i="22" s="1"/>
  <c r="O102" i="22"/>
  <c r="K102" i="22"/>
  <c r="R102" i="22" s="1"/>
  <c r="K20" i="22"/>
  <c r="Q20" i="22" s="1"/>
  <c r="O195" i="22"/>
  <c r="K195" i="22"/>
  <c r="R195" i="22" s="1"/>
  <c r="O33" i="22"/>
  <c r="K33" i="22"/>
  <c r="R33" i="22" s="1"/>
  <c r="O54" i="22"/>
  <c r="K54" i="22"/>
  <c r="R54" i="22" s="1"/>
  <c r="O191" i="22"/>
  <c r="K191" i="22"/>
  <c r="R191" i="22" s="1"/>
  <c r="O24" i="22"/>
  <c r="K24" i="22"/>
  <c r="R24" i="22" s="1"/>
  <c r="O46" i="22"/>
  <c r="K46" i="22"/>
  <c r="R46" i="22" s="1"/>
  <c r="O167" i="22"/>
  <c r="K167" i="22"/>
  <c r="R167" i="22" s="1"/>
  <c r="S167" i="22" s="1"/>
  <c r="O166" i="22"/>
  <c r="K166" i="22"/>
  <c r="R166" i="22" s="1"/>
  <c r="S166" i="22" s="1"/>
  <c r="O163" i="22"/>
  <c r="K163" i="22"/>
  <c r="R163" i="22" s="1"/>
  <c r="S163" i="22" s="1"/>
  <c r="O165" i="22"/>
  <c r="K165" i="22"/>
  <c r="R165" i="22" s="1"/>
  <c r="S165" i="22" s="1"/>
  <c r="O59" i="22"/>
  <c r="K59" i="22"/>
  <c r="R59" i="22" s="1"/>
  <c r="O36" i="22"/>
  <c r="K36" i="22"/>
  <c r="R36" i="22" s="1"/>
  <c r="O49" i="22"/>
  <c r="K49" i="22"/>
  <c r="R49" i="22" s="1"/>
  <c r="O146" i="22"/>
  <c r="K146" i="22"/>
  <c r="R146" i="22" s="1"/>
  <c r="O145" i="22"/>
  <c r="K145" i="22"/>
  <c r="R145" i="22" s="1"/>
  <c r="O210" i="22"/>
  <c r="K210" i="22"/>
  <c r="R210" i="22" s="1"/>
  <c r="O215" i="22"/>
  <c r="K215" i="22"/>
  <c r="R215" i="22" s="1"/>
  <c r="O209" i="22"/>
  <c r="K209" i="22"/>
  <c r="R209" i="22" s="1"/>
  <c r="O200" i="22"/>
  <c r="K200" i="22"/>
  <c r="R200" i="22" s="1"/>
  <c r="O199" i="22"/>
  <c r="K199" i="22"/>
  <c r="R199" i="22" s="1"/>
  <c r="O240" i="22"/>
  <c r="K240" i="22"/>
  <c r="O123" i="22"/>
  <c r="K123" i="22"/>
  <c r="N123" i="22" s="1"/>
  <c r="O239" i="22"/>
  <c r="K239" i="22"/>
  <c r="O238" i="22"/>
  <c r="K238" i="22"/>
  <c r="N238" i="22" s="1"/>
  <c r="O237" i="22"/>
  <c r="K237" i="22"/>
  <c r="R237" i="22" s="1"/>
  <c r="O236" i="22"/>
  <c r="K236" i="22"/>
  <c r="N236" i="22" s="1"/>
  <c r="O235" i="22"/>
  <c r="K235" i="22"/>
  <c r="Q235" i="22" s="1"/>
  <c r="O6" i="22"/>
  <c r="K6" i="22"/>
  <c r="R6" i="22" s="1"/>
  <c r="R231" i="22"/>
  <c r="Q231" i="22"/>
  <c r="O231" i="22"/>
  <c r="N231" i="22"/>
  <c r="R230" i="22"/>
  <c r="Q230" i="22"/>
  <c r="O230" i="22"/>
  <c r="N230" i="22"/>
  <c r="O91" i="22"/>
  <c r="K91" i="22"/>
  <c r="R91" i="22" s="1"/>
  <c r="O4" i="22"/>
  <c r="K4" i="22"/>
  <c r="R4" i="22" s="1"/>
  <c r="R229" i="22"/>
  <c r="Q229" i="22"/>
  <c r="O229" i="22"/>
  <c r="N229" i="22"/>
  <c r="R228" i="22"/>
  <c r="Q228" i="22"/>
  <c r="O228" i="22"/>
  <c r="N228" i="22"/>
  <c r="O2" i="22"/>
  <c r="K2" i="22"/>
  <c r="R2" i="22" s="1"/>
  <c r="O3" i="22"/>
  <c r="K3" i="22"/>
  <c r="R3" i="22" s="1"/>
  <c r="O85" i="22"/>
  <c r="K85" i="22"/>
  <c r="R85" i="22" s="1"/>
  <c r="O83" i="22"/>
  <c r="K83" i="22"/>
  <c r="R83" i="22" s="1"/>
  <c r="K17" i="22"/>
  <c r="N17" i="22" s="1"/>
  <c r="O16" i="22"/>
  <c r="K16" i="22"/>
  <c r="R16" i="22" s="1"/>
  <c r="O15" i="22"/>
  <c r="K15" i="22"/>
  <c r="N15" i="22" s="1"/>
  <c r="O169" i="22"/>
  <c r="K169" i="22"/>
  <c r="Q169" i="22" s="1"/>
  <c r="O168" i="22"/>
  <c r="K168" i="22"/>
  <c r="R168" i="22" s="1"/>
  <c r="O39" i="22"/>
  <c r="K39" i="22"/>
  <c r="R39" i="22" s="1"/>
  <c r="O164" i="22"/>
  <c r="K164" i="22"/>
  <c r="Q164" i="22" s="1"/>
  <c r="O158" i="22"/>
  <c r="K158" i="22"/>
  <c r="R158" i="22" s="1"/>
  <c r="O157" i="22"/>
  <c r="K157" i="22"/>
  <c r="Q157" i="22" s="1"/>
  <c r="O156" i="22"/>
  <c r="K156" i="22"/>
  <c r="R156" i="22" s="1"/>
  <c r="O155" i="22"/>
  <c r="K155" i="22"/>
  <c r="Q155" i="22" s="1"/>
  <c r="O150" i="22"/>
  <c r="K150" i="22"/>
  <c r="R150" i="22" s="1"/>
  <c r="O149" i="22"/>
  <c r="K149" i="22"/>
  <c r="R149" i="22" s="1"/>
  <c r="O148" i="22"/>
  <c r="K148" i="22"/>
  <c r="R148" i="22" s="1"/>
  <c r="O147" i="22"/>
  <c r="K147" i="22"/>
  <c r="Q147" i="22" s="1"/>
  <c r="O144" i="22"/>
  <c r="K144" i="22"/>
  <c r="R144" i="22" s="1"/>
  <c r="O143" i="22"/>
  <c r="K143" i="22"/>
  <c r="Q143" i="22" s="1"/>
  <c r="O162" i="22"/>
  <c r="K162" i="22"/>
  <c r="R162" i="22" s="1"/>
  <c r="S162" i="22" s="1"/>
  <c r="O108" i="22"/>
  <c r="K108" i="22"/>
  <c r="R108" i="22" s="1"/>
  <c r="O109" i="22"/>
  <c r="K109" i="22"/>
  <c r="R109" i="22" s="1"/>
  <c r="O154" i="22"/>
  <c r="K154" i="22"/>
  <c r="R154" i="22" s="1"/>
  <c r="O153" i="22"/>
  <c r="K153" i="22"/>
  <c r="R153" i="22" s="1"/>
  <c r="O225" i="22"/>
  <c r="K225" i="22"/>
  <c r="R225" i="22" s="1"/>
  <c r="O224" i="22"/>
  <c r="K224" i="22"/>
  <c r="R224" i="22" s="1"/>
  <c r="R223" i="22"/>
  <c r="Q223" i="22"/>
  <c r="O223" i="22"/>
  <c r="N223" i="22"/>
  <c r="O222" i="22"/>
  <c r="K222" i="22"/>
  <c r="O50" i="22"/>
  <c r="K50" i="22"/>
  <c r="O220" i="22"/>
  <c r="K220" i="22"/>
  <c r="Q220" i="22" s="1"/>
  <c r="O120" i="22"/>
  <c r="K120" i="22"/>
  <c r="R120" i="22" s="1"/>
  <c r="O216" i="22"/>
  <c r="K216" i="22"/>
  <c r="R216" i="22" s="1"/>
  <c r="O208" i="22"/>
  <c r="K208" i="22"/>
  <c r="N208" i="22" s="1"/>
  <c r="O207" i="22"/>
  <c r="K207" i="22"/>
  <c r="Q207" i="22" s="1"/>
  <c r="O202" i="22"/>
  <c r="K202" i="22"/>
  <c r="R202" i="22" s="1"/>
  <c r="O55" i="22"/>
  <c r="K55" i="22"/>
  <c r="R55" i="22" s="1"/>
  <c r="O32" i="22"/>
  <c r="K32" i="22"/>
  <c r="R32" i="22" s="1"/>
  <c r="O47" i="22"/>
  <c r="K47" i="22"/>
  <c r="R47" i="22" s="1"/>
  <c r="O23" i="22"/>
  <c r="K23" i="22"/>
  <c r="R23" i="22" s="1"/>
  <c r="O43" i="22"/>
  <c r="K43" i="22"/>
  <c r="R43" i="22" s="1"/>
  <c r="O124" i="22"/>
  <c r="K124" i="22"/>
  <c r="Q124" i="22" s="1"/>
  <c r="O121" i="22"/>
  <c r="K121" i="22"/>
  <c r="R121" i="22" s="1"/>
  <c r="O186" i="22"/>
  <c r="K186" i="22"/>
  <c r="R186" i="22" s="1"/>
  <c r="O58" i="22"/>
  <c r="K58" i="22"/>
  <c r="R58" i="22" s="1"/>
  <c r="O190" i="22"/>
  <c r="K190" i="22"/>
  <c r="R190" i="22" s="1"/>
  <c r="O94" i="22"/>
  <c r="K94" i="22"/>
  <c r="R94" i="22" s="1"/>
  <c r="O92" i="22"/>
  <c r="K92" i="22"/>
  <c r="R92" i="22" s="1"/>
  <c r="O71" i="22"/>
  <c r="K71" i="22"/>
  <c r="R71" i="22" s="1"/>
  <c r="K5" i="22"/>
  <c r="R5" i="22" s="1"/>
  <c r="O84" i="22"/>
  <c r="K84" i="22"/>
  <c r="N84" i="22" s="1"/>
  <c r="O38" i="22"/>
  <c r="K38" i="22"/>
  <c r="R38" i="22" s="1"/>
  <c r="O37" i="22"/>
  <c r="K37" i="22"/>
  <c r="R37" i="22" s="1"/>
  <c r="O11" i="22"/>
  <c r="K11" i="22"/>
  <c r="R11" i="22" s="1"/>
  <c r="O10" i="22"/>
  <c r="K10" i="22"/>
  <c r="R10" i="22" s="1"/>
  <c r="O9" i="22"/>
  <c r="K9" i="22"/>
  <c r="R9" i="22" s="1"/>
  <c r="O8" i="22"/>
  <c r="K8" i="22"/>
  <c r="R8" i="22" s="1"/>
  <c r="O13" i="22"/>
  <c r="K13" i="22"/>
  <c r="R13" i="22" s="1"/>
  <c r="O12" i="22"/>
  <c r="K12" i="22"/>
  <c r="R12" i="22" s="1"/>
  <c r="S129" i="20" l="1"/>
  <c r="S297" i="20"/>
  <c r="S132" i="20"/>
  <c r="S128" i="20"/>
  <c r="S125" i="20"/>
  <c r="R201" i="22"/>
  <c r="Q201" i="22"/>
  <c r="Q218" i="22"/>
  <c r="Q213" i="22"/>
  <c r="Q211" i="22"/>
  <c r="Q203" i="22"/>
  <c r="Q217" i="22"/>
  <c r="R217" i="22"/>
  <c r="R218" i="22"/>
  <c r="Q212" i="22"/>
  <c r="R213" i="22"/>
  <c r="Q205" i="22"/>
  <c r="Q204" i="22"/>
  <c r="Q214" i="22"/>
  <c r="R214" i="22"/>
  <c r="R212" i="22"/>
  <c r="R211" i="22"/>
  <c r="S211" i="22" s="1"/>
  <c r="R205" i="22"/>
  <c r="R204" i="22"/>
  <c r="R203" i="22"/>
  <c r="Q206" i="22"/>
  <c r="R206" i="22"/>
  <c r="Q196" i="22"/>
  <c r="Q197" i="22"/>
  <c r="R197" i="22"/>
  <c r="R196" i="22"/>
  <c r="Q193" i="22"/>
  <c r="R193" i="22"/>
  <c r="Q188" i="22"/>
  <c r="Q192" i="22"/>
  <c r="R192" i="22"/>
  <c r="Q189" i="22"/>
  <c r="R189" i="22"/>
  <c r="R188" i="22"/>
  <c r="Q194" i="22"/>
  <c r="S194" i="22" s="1"/>
  <c r="Q202" i="22"/>
  <c r="S202" i="22" s="1"/>
  <c r="Q43" i="22"/>
  <c r="S43" i="22" s="1"/>
  <c r="R103" i="22"/>
  <c r="S103" i="22" s="1"/>
  <c r="N103" i="22"/>
  <c r="Q186" i="22"/>
  <c r="S186" i="22" s="1"/>
  <c r="Q62" i="22"/>
  <c r="S62" i="22" s="1"/>
  <c r="Q71" i="22"/>
  <c r="S71" i="22" s="1"/>
  <c r="S223" i="22"/>
  <c r="Q58" i="22"/>
  <c r="S58" i="22" s="1"/>
  <c r="Q55" i="22"/>
  <c r="S55" i="22" s="1"/>
  <c r="Q253" i="22"/>
  <c r="S253" i="22" s="1"/>
  <c r="Q92" i="22"/>
  <c r="S92" i="22" s="1"/>
  <c r="Q23" i="22"/>
  <c r="S23" i="22" s="1"/>
  <c r="R157" i="22"/>
  <c r="S157" i="22" s="1"/>
  <c r="Q251" i="22"/>
  <c r="S251" i="22" s="1"/>
  <c r="Q190" i="22"/>
  <c r="S190" i="22" s="1"/>
  <c r="R124" i="22"/>
  <c r="Q32" i="22"/>
  <c r="S32" i="22" s="1"/>
  <c r="N6" i="22"/>
  <c r="Q184" i="22"/>
  <c r="S184" i="22" s="1"/>
  <c r="Q250" i="22"/>
  <c r="S250" i="22" s="1"/>
  <c r="Q187" i="22"/>
  <c r="S187" i="22" s="1"/>
  <c r="Q94" i="22"/>
  <c r="S94" i="22" s="1"/>
  <c r="Q121" i="22"/>
  <c r="S121" i="22" s="1"/>
  <c r="Q47" i="22"/>
  <c r="S47" i="22" s="1"/>
  <c r="Q120" i="22"/>
  <c r="S120" i="22" s="1"/>
  <c r="R143" i="22"/>
  <c r="S143" i="22" s="1"/>
  <c r="S229" i="22"/>
  <c r="S230" i="22"/>
  <c r="S231" i="22"/>
  <c r="R181" i="22"/>
  <c r="S181" i="22" s="1"/>
  <c r="Q75" i="22"/>
  <c r="S75" i="22" s="1"/>
  <c r="S124" i="22"/>
  <c r="N43" i="22"/>
  <c r="N23" i="22"/>
  <c r="N47" i="22"/>
  <c r="N32" i="22"/>
  <c r="N55" i="22"/>
  <c r="N202" i="22"/>
  <c r="N120" i="22"/>
  <c r="Q6" i="22"/>
  <c r="S6" i="22" s="1"/>
  <c r="Q179" i="22"/>
  <c r="S179" i="22" s="1"/>
  <c r="R183" i="22"/>
  <c r="S183" i="22" s="1"/>
  <c r="Q122" i="22"/>
  <c r="S122" i="22" s="1"/>
  <c r="N187" i="22"/>
  <c r="N194" i="22"/>
  <c r="N41" i="22"/>
  <c r="N71" i="22"/>
  <c r="N92" i="22"/>
  <c r="N94" i="22"/>
  <c r="N190" i="22"/>
  <c r="N58" i="22"/>
  <c r="N186" i="22"/>
  <c r="N121" i="22"/>
  <c r="Q168" i="22"/>
  <c r="S168" i="22" s="1"/>
  <c r="R174" i="22"/>
  <c r="S174" i="22" s="1"/>
  <c r="Q252" i="22"/>
  <c r="S252" i="22" s="1"/>
  <c r="N12" i="22"/>
  <c r="N13" i="22"/>
  <c r="N8" i="22"/>
  <c r="N9" i="22"/>
  <c r="N10" i="22"/>
  <c r="N11" i="22"/>
  <c r="N37" i="22"/>
  <c r="N38" i="22"/>
  <c r="R220" i="22"/>
  <c r="S220" i="22" s="1"/>
  <c r="Q224" i="22"/>
  <c r="S224" i="22" s="1"/>
  <c r="Q225" i="22"/>
  <c r="S225" i="22" s="1"/>
  <c r="Q153" i="22"/>
  <c r="S153" i="22" s="1"/>
  <c r="Q154" i="22"/>
  <c r="S154" i="22" s="1"/>
  <c r="Q109" i="22"/>
  <c r="S109" i="22" s="1"/>
  <c r="Q108" i="22"/>
  <c r="S108" i="22" s="1"/>
  <c r="R147" i="22"/>
  <c r="S147" i="22" s="1"/>
  <c r="N149" i="22"/>
  <c r="N150" i="22"/>
  <c r="Q156" i="22"/>
  <c r="S156" i="22" s="1"/>
  <c r="Q17" i="22"/>
  <c r="Q83" i="22"/>
  <c r="S83" i="22" s="1"/>
  <c r="Q85" i="22"/>
  <c r="S85" i="22" s="1"/>
  <c r="Q3" i="22"/>
  <c r="S3" i="22" s="1"/>
  <c r="Q2" i="22"/>
  <c r="S2" i="22" s="1"/>
  <c r="Q4" i="22"/>
  <c r="S4" i="22" s="1"/>
  <c r="Q91" i="22"/>
  <c r="S91" i="22" s="1"/>
  <c r="R235" i="22"/>
  <c r="S235" i="22" s="1"/>
  <c r="Q199" i="22"/>
  <c r="S199" i="22" s="1"/>
  <c r="Q200" i="22"/>
  <c r="S200" i="22" s="1"/>
  <c r="Q209" i="22"/>
  <c r="S209" i="22" s="1"/>
  <c r="Q215" i="22"/>
  <c r="S215" i="22" s="1"/>
  <c r="Q210" i="22"/>
  <c r="S210" i="22" s="1"/>
  <c r="Q145" i="22"/>
  <c r="S145" i="22" s="1"/>
  <c r="Q146" i="22"/>
  <c r="S146" i="22" s="1"/>
  <c r="Q49" i="22"/>
  <c r="S49" i="22" s="1"/>
  <c r="Q36" i="22"/>
  <c r="S36" i="22" s="1"/>
  <c r="Q59" i="22"/>
  <c r="S59" i="22" s="1"/>
  <c r="N46" i="22"/>
  <c r="N24" i="22"/>
  <c r="N191" i="22"/>
  <c r="N54" i="22"/>
  <c r="N33" i="22"/>
  <c r="N195" i="22"/>
  <c r="N20" i="22"/>
  <c r="N42" i="22"/>
  <c r="N63" i="22"/>
  <c r="Q144" i="22"/>
  <c r="S144" i="22" s="1"/>
  <c r="R155" i="22"/>
  <c r="S155" i="22" s="1"/>
  <c r="R164" i="22"/>
  <c r="S164" i="22" s="1"/>
  <c r="R20" i="22"/>
  <c r="S20" i="22" s="1"/>
  <c r="Q175" i="22"/>
  <c r="S175" i="22" s="1"/>
  <c r="R178" i="22"/>
  <c r="S178" i="22" s="1"/>
  <c r="N62" i="22"/>
  <c r="N19" i="22"/>
  <c r="N250" i="22"/>
  <c r="N251" i="22"/>
  <c r="N252" i="22"/>
  <c r="N122" i="22"/>
  <c r="N253" i="22"/>
  <c r="N75" i="22"/>
  <c r="Q12" i="22"/>
  <c r="S12" i="22" s="1"/>
  <c r="Q13" i="22"/>
  <c r="S13" i="22" s="1"/>
  <c r="Q8" i="22"/>
  <c r="S8" i="22" s="1"/>
  <c r="Q9" i="22"/>
  <c r="S9" i="22" s="1"/>
  <c r="Q10" i="22"/>
  <c r="S10" i="22" s="1"/>
  <c r="Q11" i="22"/>
  <c r="S11" i="22" s="1"/>
  <c r="Q37" i="22"/>
  <c r="S37" i="22" s="1"/>
  <c r="Q38" i="22"/>
  <c r="S38" i="22" s="1"/>
  <c r="N224" i="22"/>
  <c r="N225" i="22"/>
  <c r="N153" i="22"/>
  <c r="N154" i="22"/>
  <c r="N109" i="22"/>
  <c r="N108" i="22"/>
  <c r="Q149" i="22"/>
  <c r="S149" i="22" s="1"/>
  <c r="Q150" i="22"/>
  <c r="S150" i="22" s="1"/>
  <c r="Q158" i="22"/>
  <c r="S158" i="22" s="1"/>
  <c r="R169" i="22"/>
  <c r="S169" i="22" s="1"/>
  <c r="N83" i="22"/>
  <c r="N85" i="22"/>
  <c r="N3" i="22"/>
  <c r="N2" i="22"/>
  <c r="N4" i="22"/>
  <c r="N91" i="22"/>
  <c r="N199" i="22"/>
  <c r="N200" i="22"/>
  <c r="N209" i="22"/>
  <c r="N215" i="22"/>
  <c r="N210" i="22"/>
  <c r="N145" i="22"/>
  <c r="N146" i="22"/>
  <c r="N49" i="22"/>
  <c r="N36" i="22"/>
  <c r="N59" i="22"/>
  <c r="Q46" i="22"/>
  <c r="S46" i="22" s="1"/>
  <c r="Q24" i="22"/>
  <c r="S24" i="22" s="1"/>
  <c r="Q191" i="22"/>
  <c r="S191" i="22" s="1"/>
  <c r="Q54" i="22"/>
  <c r="S54" i="22" s="1"/>
  <c r="Q33" i="22"/>
  <c r="S33" i="22" s="1"/>
  <c r="Q195" i="22"/>
  <c r="S195" i="22" s="1"/>
  <c r="R172" i="22"/>
  <c r="S172" i="22" s="1"/>
  <c r="R19" i="22"/>
  <c r="S19" i="22" s="1"/>
  <c r="Q42" i="22"/>
  <c r="S42" i="22" s="1"/>
  <c r="Q63" i="22"/>
  <c r="S63" i="22" s="1"/>
  <c r="Q50" i="22"/>
  <c r="N50" i="22"/>
  <c r="Q246" i="22"/>
  <c r="N246" i="22"/>
  <c r="R171" i="22"/>
  <c r="Q171" i="22"/>
  <c r="Q84" i="22"/>
  <c r="N5" i="22"/>
  <c r="N207" i="22"/>
  <c r="Q208" i="22"/>
  <c r="Q216" i="22"/>
  <c r="S216" i="22" s="1"/>
  <c r="S228" i="22"/>
  <c r="R240" i="22"/>
  <c r="Q240" i="22"/>
  <c r="R207" i="22"/>
  <c r="S207" i="22" s="1"/>
  <c r="Q222" i="22"/>
  <c r="N222" i="22"/>
  <c r="Q239" i="22"/>
  <c r="N239" i="22"/>
  <c r="R176" i="22"/>
  <c r="Q176" i="22"/>
  <c r="R182" i="22"/>
  <c r="Q182" i="22"/>
  <c r="R84" i="22"/>
  <c r="Q5" i="22"/>
  <c r="S5" i="22" s="1"/>
  <c r="R208" i="22"/>
  <c r="R50" i="22"/>
  <c r="R222" i="22"/>
  <c r="R239" i="22"/>
  <c r="Q102" i="22"/>
  <c r="S102" i="22" s="1"/>
  <c r="N102" i="22"/>
  <c r="R246" i="22"/>
  <c r="N216" i="22"/>
  <c r="Q148" i="22"/>
  <c r="S148" i="22" s="1"/>
  <c r="Q39" i="22"/>
  <c r="S39" i="22" s="1"/>
  <c r="N39" i="22"/>
  <c r="Q16" i="22"/>
  <c r="S16" i="22" s="1"/>
  <c r="N16" i="22"/>
  <c r="Q237" i="22"/>
  <c r="S237" i="22" s="1"/>
  <c r="N237" i="22"/>
  <c r="Q244" i="22"/>
  <c r="S244" i="22" s="1"/>
  <c r="N244" i="22"/>
  <c r="Q15" i="22"/>
  <c r="R17" i="22"/>
  <c r="Q236" i="22"/>
  <c r="Q238" i="22"/>
  <c r="Q123" i="22"/>
  <c r="Q243" i="22"/>
  <c r="Q245" i="22"/>
  <c r="Q247" i="22"/>
  <c r="R15" i="22"/>
  <c r="R236" i="22"/>
  <c r="R238" i="22"/>
  <c r="R123" i="22"/>
  <c r="R243" i="22"/>
  <c r="R245" i="22"/>
  <c r="R247" i="22"/>
  <c r="Q41" i="22"/>
  <c r="S41" i="22" s="1"/>
  <c r="K267" i="20"/>
  <c r="N267" i="20" s="1"/>
  <c r="O267" i="20"/>
  <c r="S136" i="20" l="1"/>
  <c r="U136" i="20" s="1"/>
  <c r="S201" i="22"/>
  <c r="S218" i="22"/>
  <c r="S217" i="22"/>
  <c r="S214" i="22"/>
  <c r="S213" i="22"/>
  <c r="S203" i="22"/>
  <c r="S212" i="22"/>
  <c r="S205" i="22"/>
  <c r="S204" i="22"/>
  <c r="S206" i="22"/>
  <c r="S196" i="22"/>
  <c r="S197" i="22"/>
  <c r="S193" i="22"/>
  <c r="S189" i="22"/>
  <c r="S188" i="22"/>
  <c r="S192" i="22"/>
  <c r="S17" i="22"/>
  <c r="S182" i="22"/>
  <c r="S245" i="22"/>
  <c r="S236" i="22"/>
  <c r="S123" i="22"/>
  <c r="S176" i="22"/>
  <c r="S40" i="22"/>
  <c r="S15" i="22"/>
  <c r="S50" i="22"/>
  <c r="S247" i="22"/>
  <c r="S238" i="22"/>
  <c r="S239" i="22"/>
  <c r="S240" i="22"/>
  <c r="S14" i="22"/>
  <c r="U14" i="22" s="1"/>
  <c r="S84" i="22"/>
  <c r="S246" i="22"/>
  <c r="S243" i="22"/>
  <c r="S222" i="22"/>
  <c r="S226" i="22" s="1"/>
  <c r="U226" i="22" s="1"/>
  <c r="S208" i="22"/>
  <c r="S171" i="22"/>
  <c r="R267" i="20"/>
  <c r="Q267" i="20"/>
  <c r="K9" i="21"/>
  <c r="N9" i="21" s="1"/>
  <c r="K10" i="21"/>
  <c r="Q10" i="21" s="1"/>
  <c r="N10" i="21"/>
  <c r="O10" i="21"/>
  <c r="R10" i="21"/>
  <c r="Q9" i="21" l="1"/>
  <c r="S10" i="21"/>
  <c r="R9" i="21"/>
  <c r="S9" i="21" s="1"/>
  <c r="S267" i="20"/>
  <c r="S241" i="22"/>
  <c r="U241" i="22" s="1"/>
  <c r="O58" i="20"/>
  <c r="O59" i="20"/>
  <c r="O39" i="20"/>
  <c r="O221" i="20" l="1"/>
  <c r="K221" i="20"/>
  <c r="Q221" i="20" s="1"/>
  <c r="S232" i="22" l="1"/>
  <c r="R221" i="20"/>
  <c r="S221" i="20" s="1"/>
  <c r="N221" i="20"/>
  <c r="O105" i="5"/>
  <c r="K105" i="5"/>
  <c r="Q105" i="5" s="1"/>
  <c r="O292" i="20"/>
  <c r="K292" i="20"/>
  <c r="Q292" i="20" s="1"/>
  <c r="O291" i="20"/>
  <c r="K291" i="20"/>
  <c r="R291" i="20" s="1"/>
  <c r="K3" i="21"/>
  <c r="N3" i="21" s="1"/>
  <c r="O3" i="21"/>
  <c r="K46" i="21"/>
  <c r="N46" i="21" s="1"/>
  <c r="O46" i="21"/>
  <c r="O45" i="21"/>
  <c r="K45" i="21"/>
  <c r="N45" i="21" s="1"/>
  <c r="U232" i="22" l="1"/>
  <c r="Q291" i="20"/>
  <c r="S291" i="20" s="1"/>
  <c r="R105" i="5"/>
  <c r="S105" i="5" s="1"/>
  <c r="N105" i="5"/>
  <c r="N291" i="20"/>
  <c r="R292" i="20"/>
  <c r="S292" i="20" s="1"/>
  <c r="N292" i="20"/>
  <c r="R3" i="21"/>
  <c r="Q46" i="21"/>
  <c r="Q3" i="21"/>
  <c r="R46" i="21"/>
  <c r="R45" i="21"/>
  <c r="Q45" i="21"/>
  <c r="O66" i="21"/>
  <c r="K66" i="21"/>
  <c r="N66" i="21" s="1"/>
  <c r="K64" i="21"/>
  <c r="R64" i="21" s="1"/>
  <c r="K65" i="21"/>
  <c r="N65" i="21" s="1"/>
  <c r="O65" i="21"/>
  <c r="O42" i="21"/>
  <c r="K42" i="21"/>
  <c r="N42" i="21" s="1"/>
  <c r="K41" i="21"/>
  <c r="N41" i="21" s="1"/>
  <c r="O41" i="21"/>
  <c r="K104" i="5"/>
  <c r="R104" i="5" s="1"/>
  <c r="O103" i="5"/>
  <c r="K103" i="5"/>
  <c r="N103" i="5" s="1"/>
  <c r="O102" i="5"/>
  <c r="K102" i="5"/>
  <c r="N102" i="5" s="1"/>
  <c r="O101" i="5"/>
  <c r="K101" i="5"/>
  <c r="N101" i="5" s="1"/>
  <c r="O99" i="5"/>
  <c r="K99" i="5"/>
  <c r="Q99" i="5" s="1"/>
  <c r="O172" i="20"/>
  <c r="K172" i="20"/>
  <c r="N172" i="20" s="1"/>
  <c r="O230" i="20"/>
  <c r="K230" i="20"/>
  <c r="N230" i="20" s="1"/>
  <c r="K231" i="20"/>
  <c r="R231" i="20" s="1"/>
  <c r="S231" i="20" s="1"/>
  <c r="O231" i="20"/>
  <c r="O204" i="20"/>
  <c r="K204" i="20"/>
  <c r="N204" i="20" s="1"/>
  <c r="O222" i="20"/>
  <c r="K222" i="20"/>
  <c r="N222" i="20" s="1"/>
  <c r="O161" i="21"/>
  <c r="K161" i="21"/>
  <c r="Q161" i="21" s="1"/>
  <c r="O158" i="21"/>
  <c r="K158" i="21"/>
  <c r="Q158" i="21" s="1"/>
  <c r="O88" i="21"/>
  <c r="K88" i="21"/>
  <c r="O87" i="21"/>
  <c r="K87" i="21"/>
  <c r="O103" i="21"/>
  <c r="K103" i="21"/>
  <c r="O100" i="21"/>
  <c r="K100" i="21"/>
  <c r="O80" i="21"/>
  <c r="K80" i="21"/>
  <c r="R80" i="21" s="1"/>
  <c r="O79" i="21"/>
  <c r="K79" i="21"/>
  <c r="Q79" i="21" s="1"/>
  <c r="O76" i="21"/>
  <c r="K76" i="21"/>
  <c r="Q76" i="21" s="1"/>
  <c r="O99" i="21"/>
  <c r="K99" i="21"/>
  <c r="O75" i="21"/>
  <c r="K75" i="21"/>
  <c r="Q75" i="21" s="1"/>
  <c r="O96" i="21"/>
  <c r="K96" i="21"/>
  <c r="O95" i="21"/>
  <c r="K95" i="21"/>
  <c r="O108" i="21"/>
  <c r="K108" i="21"/>
  <c r="O155" i="21"/>
  <c r="K155" i="21"/>
  <c r="Q155" i="21" s="1"/>
  <c r="O154" i="21"/>
  <c r="K154" i="21"/>
  <c r="Q154" i="21" s="1"/>
  <c r="S154" i="21" s="1"/>
  <c r="O153" i="21"/>
  <c r="K153" i="21"/>
  <c r="Q153" i="21" s="1"/>
  <c r="O152" i="21"/>
  <c r="K152" i="21"/>
  <c r="Q152" i="21" s="1"/>
  <c r="O90" i="21"/>
  <c r="K90" i="21"/>
  <c r="O89" i="21"/>
  <c r="K89" i="21"/>
  <c r="O106" i="21"/>
  <c r="K106" i="21"/>
  <c r="O149" i="21"/>
  <c r="K149" i="21"/>
  <c r="R149" i="21" s="1"/>
  <c r="O148" i="21"/>
  <c r="K148" i="21"/>
  <c r="R148" i="21" s="1"/>
  <c r="O147" i="21"/>
  <c r="K147" i="21"/>
  <c r="Q147" i="21" s="1"/>
  <c r="S147" i="21" s="1"/>
  <c r="O146" i="21"/>
  <c r="K146" i="21"/>
  <c r="R146" i="21" s="1"/>
  <c r="O86" i="21"/>
  <c r="K86" i="21"/>
  <c r="O85" i="21"/>
  <c r="K85" i="21"/>
  <c r="O104" i="21"/>
  <c r="K104" i="21"/>
  <c r="O143" i="21"/>
  <c r="K143" i="21"/>
  <c r="R143" i="21" s="1"/>
  <c r="O142" i="21"/>
  <c r="K142" i="21"/>
  <c r="R142" i="21" s="1"/>
  <c r="O141" i="21"/>
  <c r="K141" i="21"/>
  <c r="R141" i="21" s="1"/>
  <c r="O140" i="21"/>
  <c r="K140" i="21"/>
  <c r="R140" i="21" s="1"/>
  <c r="O94" i="21"/>
  <c r="K94" i="21"/>
  <c r="O93" i="21"/>
  <c r="K93" i="21"/>
  <c r="O107" i="21"/>
  <c r="K107" i="21"/>
  <c r="O136" i="21"/>
  <c r="K136" i="21"/>
  <c r="R136" i="21" s="1"/>
  <c r="O135" i="21"/>
  <c r="K135" i="21"/>
  <c r="R135" i="21" s="1"/>
  <c r="O134" i="21"/>
  <c r="K134" i="21"/>
  <c r="R134" i="21" s="1"/>
  <c r="O133" i="21"/>
  <c r="K133" i="21"/>
  <c r="Q133" i="21" s="1"/>
  <c r="O92" i="21"/>
  <c r="K92" i="21"/>
  <c r="O91" i="21"/>
  <c r="K91" i="21"/>
  <c r="O105" i="21"/>
  <c r="K105" i="21"/>
  <c r="O129" i="21"/>
  <c r="K129" i="21"/>
  <c r="O128" i="21"/>
  <c r="K128" i="21"/>
  <c r="O127" i="21"/>
  <c r="K127" i="21"/>
  <c r="R127" i="21" s="1"/>
  <c r="O126" i="21"/>
  <c r="K126" i="21"/>
  <c r="R126" i="21" s="1"/>
  <c r="O44" i="21"/>
  <c r="K44" i="21"/>
  <c r="Q44" i="21" s="1"/>
  <c r="O58" i="21"/>
  <c r="K58" i="21"/>
  <c r="Q58" i="21" s="1"/>
  <c r="O14" i="21"/>
  <c r="K14" i="21"/>
  <c r="Q14" i="21" s="1"/>
  <c r="O40" i="21"/>
  <c r="K40" i="21"/>
  <c r="Q40" i="21" s="1"/>
  <c r="O27" i="21"/>
  <c r="K27" i="21"/>
  <c r="Q27" i="21" s="1"/>
  <c r="O26" i="21"/>
  <c r="K26" i="21"/>
  <c r="Q26" i="21" s="1"/>
  <c r="K53" i="21"/>
  <c r="R53" i="21" s="1"/>
  <c r="K61" i="21"/>
  <c r="Q61" i="21" s="1"/>
  <c r="O78" i="21"/>
  <c r="K78" i="21"/>
  <c r="R78" i="21" s="1"/>
  <c r="O77" i="21"/>
  <c r="K77" i="21"/>
  <c r="R77" i="21" s="1"/>
  <c r="O73" i="21"/>
  <c r="K73" i="21"/>
  <c r="R73" i="21" s="1"/>
  <c r="O72" i="21"/>
  <c r="K72" i="21"/>
  <c r="R72" i="21" s="1"/>
  <c r="O98" i="21"/>
  <c r="K98" i="21"/>
  <c r="R98" i="21" s="1"/>
  <c r="O62" i="21"/>
  <c r="K62" i="21"/>
  <c r="R62" i="21" s="1"/>
  <c r="O2" i="21"/>
  <c r="K2" i="21"/>
  <c r="R2" i="21" s="1"/>
  <c r="O82" i="21"/>
  <c r="K82" i="21"/>
  <c r="Q82" i="21" s="1"/>
  <c r="O81" i="21"/>
  <c r="K81" i="21"/>
  <c r="Q81" i="21" s="1"/>
  <c r="O101" i="21"/>
  <c r="K101" i="21"/>
  <c r="K30" i="21"/>
  <c r="Q30" i="21" s="1"/>
  <c r="K29" i="21"/>
  <c r="R29" i="21" s="1"/>
  <c r="O71" i="21"/>
  <c r="K71" i="21"/>
  <c r="Q71" i="21" s="1"/>
  <c r="O70" i="21"/>
  <c r="K70" i="21"/>
  <c r="Q70" i="21" s="1"/>
  <c r="K59" i="21"/>
  <c r="Q59" i="21" s="1"/>
  <c r="K4" i="21"/>
  <c r="R4" i="21" s="1"/>
  <c r="O56" i="21"/>
  <c r="K56" i="21"/>
  <c r="R56" i="21" s="1"/>
  <c r="O54" i="21"/>
  <c r="K54" i="21"/>
  <c r="R54" i="21" s="1"/>
  <c r="O84" i="21"/>
  <c r="K84" i="21"/>
  <c r="R84" i="21" s="1"/>
  <c r="O83" i="21"/>
  <c r="K83" i="21"/>
  <c r="R83" i="21" s="1"/>
  <c r="O102" i="21"/>
  <c r="K102" i="21"/>
  <c r="O69" i="21"/>
  <c r="K69" i="21"/>
  <c r="R69" i="21" s="1"/>
  <c r="O68" i="21"/>
  <c r="K68" i="21"/>
  <c r="R68" i="21" s="1"/>
  <c r="O55" i="21"/>
  <c r="K55" i="21"/>
  <c r="R55" i="21" s="1"/>
  <c r="O37" i="21"/>
  <c r="K37" i="21"/>
  <c r="Q37" i="21" s="1"/>
  <c r="O25" i="21"/>
  <c r="K25" i="21"/>
  <c r="Q25" i="21" s="1"/>
  <c r="O24" i="21"/>
  <c r="K24" i="21"/>
  <c r="Q24" i="21" s="1"/>
  <c r="O43" i="21"/>
  <c r="K43" i="21"/>
  <c r="Q43" i="21" s="1"/>
  <c r="O123" i="21"/>
  <c r="K123" i="21"/>
  <c r="Q123" i="21" s="1"/>
  <c r="O38" i="21"/>
  <c r="K38" i="21"/>
  <c r="Q38" i="21" s="1"/>
  <c r="O13" i="21"/>
  <c r="K13" i="21"/>
  <c r="Q13" i="21" s="1"/>
  <c r="O7" i="21"/>
  <c r="K7" i="21"/>
  <c r="Q7" i="21" s="1"/>
  <c r="R122" i="21"/>
  <c r="Q122" i="21"/>
  <c r="O122" i="21"/>
  <c r="N122" i="21"/>
  <c r="O51" i="21"/>
  <c r="K51" i="21"/>
  <c r="R51" i="21" s="1"/>
  <c r="O50" i="21"/>
  <c r="K50" i="21"/>
  <c r="R50" i="21" s="1"/>
  <c r="O21" i="21"/>
  <c r="K21" i="21"/>
  <c r="R21" i="21" s="1"/>
  <c r="O20" i="21"/>
  <c r="K20" i="21"/>
  <c r="R20" i="21" s="1"/>
  <c r="O47" i="21"/>
  <c r="K47" i="21"/>
  <c r="R47" i="21" s="1"/>
  <c r="O119" i="21"/>
  <c r="K119" i="21"/>
  <c r="R119" i="21" s="1"/>
  <c r="O16" i="21"/>
  <c r="K16" i="21"/>
  <c r="R16" i="21" s="1"/>
  <c r="R118" i="21"/>
  <c r="Q118" i="21"/>
  <c r="O118" i="21"/>
  <c r="N118" i="21"/>
  <c r="O49" i="21"/>
  <c r="K49" i="21"/>
  <c r="Q49" i="21" s="1"/>
  <c r="O32" i="21"/>
  <c r="K32" i="21"/>
  <c r="Q32" i="21" s="1"/>
  <c r="O48" i="21"/>
  <c r="K48" i="21"/>
  <c r="Q48" i="21" s="1"/>
  <c r="O23" i="21"/>
  <c r="K23" i="21"/>
  <c r="Q23" i="21" s="1"/>
  <c r="O22" i="21"/>
  <c r="K22" i="21"/>
  <c r="Q22" i="21" s="1"/>
  <c r="O31" i="21"/>
  <c r="K31" i="21"/>
  <c r="Q31" i="21" s="1"/>
  <c r="R115" i="21"/>
  <c r="Q115" i="21"/>
  <c r="O115" i="21"/>
  <c r="N115" i="21"/>
  <c r="R114" i="21"/>
  <c r="Q114" i="21"/>
  <c r="O114" i="21"/>
  <c r="N114" i="21"/>
  <c r="O12" i="21"/>
  <c r="K12" i="21"/>
  <c r="Q12" i="21" s="1"/>
  <c r="O6" i="21"/>
  <c r="K6" i="21"/>
  <c r="Q6" i="21" s="1"/>
  <c r="O34" i="21"/>
  <c r="K34" i="21"/>
  <c r="R34" i="21" s="1"/>
  <c r="O35" i="21"/>
  <c r="K35" i="21"/>
  <c r="R35" i="21" s="1"/>
  <c r="O36" i="21"/>
  <c r="K36" i="21"/>
  <c r="R36" i="21" s="1"/>
  <c r="O19" i="21"/>
  <c r="K19" i="21"/>
  <c r="R19" i="21" s="1"/>
  <c r="O18" i="21"/>
  <c r="K18" i="21"/>
  <c r="R18" i="21" s="1"/>
  <c r="O33" i="21"/>
  <c r="K33" i="21"/>
  <c r="R33" i="21" s="1"/>
  <c r="O111" i="21"/>
  <c r="K111" i="21"/>
  <c r="R111" i="21" s="1"/>
  <c r="O15" i="21"/>
  <c r="K15" i="21"/>
  <c r="R15" i="21" s="1"/>
  <c r="R110" i="21"/>
  <c r="Q110" i="21"/>
  <c r="N110" i="21"/>
  <c r="O8" i="21"/>
  <c r="K8" i="21"/>
  <c r="R8" i="21" s="1"/>
  <c r="O200" i="20"/>
  <c r="K200" i="20"/>
  <c r="R200" i="20" s="1"/>
  <c r="K117" i="20"/>
  <c r="N117" i="20" s="1"/>
  <c r="O117" i="20"/>
  <c r="O167" i="20"/>
  <c r="K167" i="20"/>
  <c r="Q167" i="20" s="1"/>
  <c r="O159" i="20"/>
  <c r="K159" i="20"/>
  <c r="Q159" i="20" s="1"/>
  <c r="O244" i="20"/>
  <c r="K244" i="20"/>
  <c r="Q244" i="20" s="1"/>
  <c r="O243" i="20"/>
  <c r="K243" i="20"/>
  <c r="R243" i="20" s="1"/>
  <c r="O279" i="20"/>
  <c r="K279" i="20"/>
  <c r="Q279" i="20" s="1"/>
  <c r="O275" i="20"/>
  <c r="K275" i="20"/>
  <c r="Q275" i="20" s="1"/>
  <c r="O238" i="20"/>
  <c r="K238" i="20"/>
  <c r="R238" i="20" s="1"/>
  <c r="O237" i="20"/>
  <c r="K237" i="20"/>
  <c r="Q237" i="20" s="1"/>
  <c r="O235" i="20"/>
  <c r="K235" i="20"/>
  <c r="Q235" i="20" s="1"/>
  <c r="O273" i="20"/>
  <c r="K273" i="20"/>
  <c r="R273" i="20" s="1"/>
  <c r="O236" i="20"/>
  <c r="K236" i="20"/>
  <c r="Q236" i="20" s="1"/>
  <c r="O196" i="20"/>
  <c r="K196" i="20"/>
  <c r="R196" i="20" s="1"/>
  <c r="S196" i="20" s="1"/>
  <c r="O195" i="20"/>
  <c r="K195" i="20"/>
  <c r="R195" i="20" s="1"/>
  <c r="S195" i="20" s="1"/>
  <c r="O284" i="20"/>
  <c r="K284" i="20"/>
  <c r="O164" i="20"/>
  <c r="K164" i="20"/>
  <c r="Q164" i="20" s="1"/>
  <c r="O153" i="20"/>
  <c r="K153" i="20"/>
  <c r="N153" i="20" s="1"/>
  <c r="O311" i="20"/>
  <c r="K311" i="20"/>
  <c r="Q311" i="20" s="1"/>
  <c r="O194" i="20"/>
  <c r="K194" i="20"/>
  <c r="R194" i="20" s="1"/>
  <c r="S194" i="20" s="1"/>
  <c r="O282" i="20"/>
  <c r="K282" i="20"/>
  <c r="O165" i="20"/>
  <c r="K165" i="20"/>
  <c r="R165" i="20" s="1"/>
  <c r="O152" i="20"/>
  <c r="K152" i="20"/>
  <c r="R152" i="20" s="1"/>
  <c r="O79" i="20"/>
  <c r="K79" i="20"/>
  <c r="Q79" i="20" s="1"/>
  <c r="O78" i="20"/>
  <c r="K78" i="20"/>
  <c r="R78" i="20" s="1"/>
  <c r="O242" i="20"/>
  <c r="K242" i="20"/>
  <c r="Q242" i="20" s="1"/>
  <c r="O241" i="20"/>
  <c r="K241" i="20"/>
  <c r="R241" i="20" s="1"/>
  <c r="O280" i="20"/>
  <c r="K280" i="20"/>
  <c r="Q280" i="20" s="1"/>
  <c r="O160" i="20"/>
  <c r="K160" i="20"/>
  <c r="R160" i="20" s="1"/>
  <c r="O151" i="20"/>
  <c r="K151" i="20"/>
  <c r="R151" i="20" s="1"/>
  <c r="O77" i="20"/>
  <c r="K77" i="20"/>
  <c r="R77" i="20" s="1"/>
  <c r="O80" i="20"/>
  <c r="K80" i="20"/>
  <c r="R80" i="20" s="1"/>
  <c r="O248" i="20"/>
  <c r="K248" i="20"/>
  <c r="Q248" i="20" s="1"/>
  <c r="O247" i="20"/>
  <c r="K247" i="20"/>
  <c r="R247" i="20" s="1"/>
  <c r="O283" i="20"/>
  <c r="K283" i="20"/>
  <c r="Q283" i="20" s="1"/>
  <c r="O162" i="20"/>
  <c r="K162" i="20"/>
  <c r="R162" i="20" s="1"/>
  <c r="O150" i="20"/>
  <c r="K150" i="20"/>
  <c r="R150" i="20" s="1"/>
  <c r="O312" i="20"/>
  <c r="K312" i="20"/>
  <c r="R312" i="20" s="1"/>
  <c r="O76" i="20"/>
  <c r="K76" i="20"/>
  <c r="Q76" i="20" s="1"/>
  <c r="O193" i="20"/>
  <c r="K193" i="20"/>
  <c r="R193" i="20" s="1"/>
  <c r="S193" i="20" s="1"/>
  <c r="O245" i="20"/>
  <c r="K245" i="20"/>
  <c r="R245" i="20" s="1"/>
  <c r="O281" i="20"/>
  <c r="K281" i="20"/>
  <c r="O81" i="20"/>
  <c r="K81" i="20"/>
  <c r="R81" i="20" s="1"/>
  <c r="O201" i="20"/>
  <c r="K201" i="20"/>
  <c r="R201" i="20" s="1"/>
  <c r="O161" i="20"/>
  <c r="K161" i="20"/>
  <c r="R161" i="20" s="1"/>
  <c r="O149" i="20"/>
  <c r="K149" i="20"/>
  <c r="R149" i="20" s="1"/>
  <c r="O190" i="20"/>
  <c r="K190" i="20"/>
  <c r="Q190" i="20" s="1"/>
  <c r="O229" i="20"/>
  <c r="K229" i="20"/>
  <c r="R229" i="20" s="1"/>
  <c r="O120" i="20"/>
  <c r="K120" i="20"/>
  <c r="R120" i="20" s="1"/>
  <c r="O263" i="20"/>
  <c r="K263" i="20"/>
  <c r="R263" i="20" s="1"/>
  <c r="K148" i="20"/>
  <c r="Q148" i="20" s="1"/>
  <c r="K58" i="20"/>
  <c r="Q58" i="20" s="1"/>
  <c r="O189" i="20"/>
  <c r="K189" i="20"/>
  <c r="R189" i="20" s="1"/>
  <c r="O188" i="20"/>
  <c r="K188" i="20"/>
  <c r="R188" i="20" s="1"/>
  <c r="O184" i="20"/>
  <c r="K184" i="20"/>
  <c r="R184" i="20" s="1"/>
  <c r="O290" i="20"/>
  <c r="K290" i="20"/>
  <c r="R290" i="20" s="1"/>
  <c r="O272" i="20"/>
  <c r="K272" i="20"/>
  <c r="R272" i="20" s="1"/>
  <c r="O38" i="20"/>
  <c r="K38" i="20"/>
  <c r="R38" i="20" s="1"/>
  <c r="O252" i="20"/>
  <c r="K252" i="20"/>
  <c r="R252" i="20" s="1"/>
  <c r="O240" i="20"/>
  <c r="K240" i="20"/>
  <c r="Q240" i="20" s="1"/>
  <c r="O239" i="20"/>
  <c r="K239" i="20"/>
  <c r="R239" i="20" s="1"/>
  <c r="O276" i="20"/>
  <c r="K276" i="20"/>
  <c r="R276" i="20" s="1"/>
  <c r="K75" i="20"/>
  <c r="Q75" i="20" s="1"/>
  <c r="K147" i="20"/>
  <c r="R147" i="20" s="1"/>
  <c r="O98" i="20"/>
  <c r="K98" i="20"/>
  <c r="Q98" i="20" s="1"/>
  <c r="O219" i="20"/>
  <c r="K219" i="20"/>
  <c r="Q219" i="20" s="1"/>
  <c r="K39" i="20"/>
  <c r="Q39" i="20" s="1"/>
  <c r="K255" i="20"/>
  <c r="R255" i="20" s="1"/>
  <c r="O154" i="20"/>
  <c r="K154" i="20"/>
  <c r="R154" i="20" s="1"/>
  <c r="O82" i="20"/>
  <c r="K82" i="20"/>
  <c r="R82" i="20" s="1"/>
  <c r="O227" i="20"/>
  <c r="K227" i="20"/>
  <c r="R227" i="20" s="1"/>
  <c r="O228" i="20"/>
  <c r="K228" i="20"/>
  <c r="R228" i="20" s="1"/>
  <c r="O277" i="20"/>
  <c r="K277" i="20"/>
  <c r="R277" i="20" s="1"/>
  <c r="O289" i="20"/>
  <c r="K289" i="20"/>
  <c r="R289" i="20" s="1"/>
  <c r="O253" i="20"/>
  <c r="K253" i="20"/>
  <c r="R253" i="20" s="1"/>
  <c r="O303" i="20"/>
  <c r="K303" i="20"/>
  <c r="Q303" i="20" s="1"/>
  <c r="O96" i="20"/>
  <c r="K96" i="20"/>
  <c r="Q96" i="20" s="1"/>
  <c r="O119" i="20"/>
  <c r="K119" i="20"/>
  <c r="Q119" i="20" s="1"/>
  <c r="O262" i="20"/>
  <c r="K262" i="20"/>
  <c r="Q262" i="20" s="1"/>
  <c r="O174" i="20"/>
  <c r="K174" i="20"/>
  <c r="Q174" i="20" s="1"/>
  <c r="O212" i="20"/>
  <c r="K212" i="20"/>
  <c r="R212" i="20" s="1"/>
  <c r="O246" i="20"/>
  <c r="K246" i="20"/>
  <c r="R246" i="20" s="1"/>
  <c r="O23" i="20"/>
  <c r="K23" i="20"/>
  <c r="R23" i="20" s="1"/>
  <c r="O53" i="20"/>
  <c r="K53" i="20"/>
  <c r="R53" i="20" s="1"/>
  <c r="R56" i="20"/>
  <c r="Q56" i="20"/>
  <c r="O56" i="20"/>
  <c r="N56" i="20"/>
  <c r="O302" i="20"/>
  <c r="K302" i="20"/>
  <c r="R302" i="20" s="1"/>
  <c r="O285" i="20"/>
  <c r="K285" i="20"/>
  <c r="O181" i="20"/>
  <c r="K181" i="20"/>
  <c r="R181" i="20" s="1"/>
  <c r="O307" i="20"/>
  <c r="K307" i="20"/>
  <c r="R307" i="20" s="1"/>
  <c r="O261" i="20"/>
  <c r="K261" i="20"/>
  <c r="R261" i="20" s="1"/>
  <c r="O177" i="20"/>
  <c r="K177" i="20"/>
  <c r="R177" i="20" s="1"/>
  <c r="O214" i="20"/>
  <c r="K214" i="20"/>
  <c r="R214" i="20" s="1"/>
  <c r="O24" i="20"/>
  <c r="K24" i="20"/>
  <c r="R24" i="20" s="1"/>
  <c r="R60" i="20"/>
  <c r="Q60" i="20"/>
  <c r="O60" i="20"/>
  <c r="N60" i="20"/>
  <c r="O61" i="20"/>
  <c r="K61" i="20"/>
  <c r="R61" i="20" s="1"/>
  <c r="O192" i="20"/>
  <c r="K192" i="20"/>
  <c r="R192" i="20" s="1"/>
  <c r="O97" i="20"/>
  <c r="K97" i="20"/>
  <c r="R97" i="20" s="1"/>
  <c r="O220" i="20"/>
  <c r="K220" i="20"/>
  <c r="R220" i="20" s="1"/>
  <c r="O118" i="20"/>
  <c r="K118" i="20"/>
  <c r="R118" i="20" s="1"/>
  <c r="O173" i="20"/>
  <c r="K173" i="20"/>
  <c r="Q173" i="20" s="1"/>
  <c r="R213" i="20"/>
  <c r="Q213" i="20"/>
  <c r="O213" i="20"/>
  <c r="N213" i="20"/>
  <c r="R55" i="20"/>
  <c r="Q55" i="20"/>
  <c r="O55" i="20"/>
  <c r="N55" i="20"/>
  <c r="O22" i="20"/>
  <c r="K22" i="20"/>
  <c r="Q22" i="20" s="1"/>
  <c r="O54" i="20"/>
  <c r="K54" i="20"/>
  <c r="Q54" i="20" s="1"/>
  <c r="O182" i="20"/>
  <c r="K182" i="20"/>
  <c r="R182" i="20" s="1"/>
  <c r="O191" i="20"/>
  <c r="K191" i="20"/>
  <c r="R191" i="20" s="1"/>
  <c r="O260" i="20"/>
  <c r="K260" i="20"/>
  <c r="R260" i="20" s="1"/>
  <c r="O259" i="20"/>
  <c r="K259" i="20"/>
  <c r="R259" i="20" s="1"/>
  <c r="O176" i="20"/>
  <c r="K176" i="20"/>
  <c r="R176" i="20" s="1"/>
  <c r="O215" i="20"/>
  <c r="K215" i="20"/>
  <c r="R215" i="20" s="1"/>
  <c r="R59" i="20"/>
  <c r="Q59" i="20"/>
  <c r="N59" i="20"/>
  <c r="O57" i="20"/>
  <c r="K57" i="20"/>
  <c r="R57" i="20" s="1"/>
  <c r="K154" i="5"/>
  <c r="Q154" i="5" s="1"/>
  <c r="S154" i="5" s="1"/>
  <c r="K143" i="5"/>
  <c r="Q143" i="5" s="1"/>
  <c r="K190" i="5"/>
  <c r="Q190" i="5" s="1"/>
  <c r="K186" i="5"/>
  <c r="K179" i="5"/>
  <c r="Q179" i="5" s="1"/>
  <c r="K180" i="5"/>
  <c r="Q180" i="5" s="1"/>
  <c r="K178" i="5"/>
  <c r="Q178" i="5" s="1"/>
  <c r="R186" i="5"/>
  <c r="Q186" i="5"/>
  <c r="O190" i="5"/>
  <c r="O186" i="5"/>
  <c r="O179" i="5"/>
  <c r="O180" i="5"/>
  <c r="O178" i="5"/>
  <c r="O171" i="5"/>
  <c r="O172" i="5"/>
  <c r="O170" i="5"/>
  <c r="O163" i="5"/>
  <c r="O164" i="5"/>
  <c r="O162" i="5"/>
  <c r="O153" i="5"/>
  <c r="O154" i="5"/>
  <c r="O155" i="5"/>
  <c r="O156" i="5"/>
  <c r="O157" i="5"/>
  <c r="O158" i="5"/>
  <c r="O143" i="5"/>
  <c r="O144" i="5"/>
  <c r="O145" i="5"/>
  <c r="O146" i="5"/>
  <c r="O147" i="5"/>
  <c r="O148" i="5"/>
  <c r="O133" i="5"/>
  <c r="O134" i="5"/>
  <c r="O135" i="5"/>
  <c r="O136" i="5"/>
  <c r="O137" i="5"/>
  <c r="O138" i="5"/>
  <c r="O122" i="5"/>
  <c r="O123" i="5"/>
  <c r="O124" i="5"/>
  <c r="O125" i="5"/>
  <c r="O126" i="5"/>
  <c r="O127" i="5"/>
  <c r="O111" i="5"/>
  <c r="O112" i="5"/>
  <c r="O113" i="5"/>
  <c r="O114" i="5"/>
  <c r="O115" i="5"/>
  <c r="O116" i="5"/>
  <c r="O98" i="5"/>
  <c r="O95" i="5"/>
  <c r="O94" i="5"/>
  <c r="O83" i="5"/>
  <c r="O85" i="5"/>
  <c r="O84" i="5"/>
  <c r="K68" i="5"/>
  <c r="R68" i="5" s="1"/>
  <c r="K69" i="5"/>
  <c r="Q69" i="5" s="1"/>
  <c r="O71" i="5"/>
  <c r="O70" i="5"/>
  <c r="O61" i="5"/>
  <c r="O62" i="5"/>
  <c r="O63" i="5"/>
  <c r="O64" i="5"/>
  <c r="O59" i="5"/>
  <c r="O58" i="5"/>
  <c r="O60" i="5"/>
  <c r="O56" i="5"/>
  <c r="O57" i="5"/>
  <c r="K56" i="5"/>
  <c r="R56" i="5" s="1"/>
  <c r="K57" i="5"/>
  <c r="Q57" i="5" s="1"/>
  <c r="R42" i="5"/>
  <c r="Q42" i="5"/>
  <c r="R30" i="5"/>
  <c r="O35" i="5"/>
  <c r="O36" i="5"/>
  <c r="O37" i="5"/>
  <c r="O38" i="5"/>
  <c r="O29" i="5"/>
  <c r="O30" i="5"/>
  <c r="O31" i="5"/>
  <c r="O32" i="5"/>
  <c r="O33" i="5"/>
  <c r="Q30" i="5"/>
  <c r="O21" i="5"/>
  <c r="O22" i="5"/>
  <c r="O23" i="5"/>
  <c r="O24" i="5"/>
  <c r="O15" i="5"/>
  <c r="O16" i="5"/>
  <c r="O17" i="5"/>
  <c r="O18" i="5"/>
  <c r="O19" i="5"/>
  <c r="O20" i="5"/>
  <c r="Q17" i="5"/>
  <c r="Q18" i="5"/>
  <c r="R17" i="5"/>
  <c r="R18" i="5"/>
  <c r="R3" i="5"/>
  <c r="Q3" i="5"/>
  <c r="K46" i="5"/>
  <c r="N46" i="5" s="1"/>
  <c r="N42" i="5"/>
  <c r="O49" i="5"/>
  <c r="O50" i="5"/>
  <c r="O51" i="5"/>
  <c r="O42" i="5"/>
  <c r="O43" i="5"/>
  <c r="O44" i="5"/>
  <c r="O45" i="5"/>
  <c r="O46" i="5"/>
  <c r="O47" i="5"/>
  <c r="O48" i="5"/>
  <c r="O34" i="5"/>
  <c r="K32" i="5"/>
  <c r="N32" i="5" s="1"/>
  <c r="N30" i="5"/>
  <c r="N17" i="5"/>
  <c r="N18" i="5"/>
  <c r="O8" i="5"/>
  <c r="O7" i="5"/>
  <c r="O10" i="5"/>
  <c r="O11" i="5"/>
  <c r="N3" i="5"/>
  <c r="K170" i="5"/>
  <c r="R170" i="5" s="1"/>
  <c r="K157" i="5"/>
  <c r="R157" i="5" s="1"/>
  <c r="S157" i="5" s="1"/>
  <c r="K147" i="5"/>
  <c r="R147" i="5" s="1"/>
  <c r="S147" i="5" s="1"/>
  <c r="K137" i="5"/>
  <c r="R137" i="5" s="1"/>
  <c r="K115" i="5"/>
  <c r="R115" i="5" s="1"/>
  <c r="S115" i="5" s="1"/>
  <c r="O86" i="5"/>
  <c r="K86" i="5"/>
  <c r="R86" i="5" s="1"/>
  <c r="O75" i="5"/>
  <c r="K75" i="5"/>
  <c r="R75" i="5" s="1"/>
  <c r="K59" i="5"/>
  <c r="R59" i="5" s="1"/>
  <c r="K49" i="5"/>
  <c r="R49" i="5" s="1"/>
  <c r="K21" i="5"/>
  <c r="Q21" i="5" s="1"/>
  <c r="K8" i="5"/>
  <c r="Q8" i="5" s="1"/>
  <c r="K172" i="5"/>
  <c r="Q172" i="5" s="1"/>
  <c r="K171" i="5"/>
  <c r="Q171" i="5" s="1"/>
  <c r="K163" i="5"/>
  <c r="Q163" i="5" s="1"/>
  <c r="K162" i="5"/>
  <c r="Q162" i="5" s="1"/>
  <c r="K164" i="5"/>
  <c r="R164" i="5" s="1"/>
  <c r="K158" i="5"/>
  <c r="R158" i="5" s="1"/>
  <c r="S158" i="5" s="1"/>
  <c r="K156" i="5"/>
  <c r="R156" i="5" s="1"/>
  <c r="S156" i="5" s="1"/>
  <c r="K148" i="5"/>
  <c r="R148" i="5" s="1"/>
  <c r="S148" i="5" s="1"/>
  <c r="K146" i="5"/>
  <c r="R146" i="5" s="1"/>
  <c r="S146" i="5" s="1"/>
  <c r="K138" i="5"/>
  <c r="R138" i="5" s="1"/>
  <c r="K136" i="5"/>
  <c r="R136" i="5" s="1"/>
  <c r="K127" i="5"/>
  <c r="R127" i="5" s="1"/>
  <c r="K126" i="5"/>
  <c r="R126" i="5" s="1"/>
  <c r="K125" i="5"/>
  <c r="R125" i="5" s="1"/>
  <c r="K122" i="5"/>
  <c r="R122" i="5" s="1"/>
  <c r="K116" i="5"/>
  <c r="R116" i="5" s="1"/>
  <c r="S116" i="5" s="1"/>
  <c r="K114" i="5"/>
  <c r="R114" i="5" s="1"/>
  <c r="S114" i="5" s="1"/>
  <c r="K113" i="5"/>
  <c r="R113" i="5" s="1"/>
  <c r="S113" i="5" s="1"/>
  <c r="K112" i="5"/>
  <c r="R112" i="5" s="1"/>
  <c r="S112" i="5" s="1"/>
  <c r="K98" i="5"/>
  <c r="R98" i="5" s="1"/>
  <c r="O97" i="5"/>
  <c r="K97" i="5"/>
  <c r="R97" i="5" s="1"/>
  <c r="K95" i="5"/>
  <c r="Q95" i="5" s="1"/>
  <c r="K89" i="5"/>
  <c r="R89" i="5" s="1"/>
  <c r="K88" i="5"/>
  <c r="R88" i="5" s="1"/>
  <c r="O87" i="5"/>
  <c r="K87" i="5"/>
  <c r="R87" i="5" s="1"/>
  <c r="K85" i="5"/>
  <c r="Q85" i="5" s="1"/>
  <c r="K83" i="5"/>
  <c r="Q83" i="5" s="1"/>
  <c r="O76" i="5"/>
  <c r="K76" i="5"/>
  <c r="R76" i="5" s="1"/>
  <c r="O74" i="5"/>
  <c r="K74" i="5"/>
  <c r="Q74" i="5" s="1"/>
  <c r="K73" i="5"/>
  <c r="R73" i="5" s="1"/>
  <c r="K72" i="5"/>
  <c r="Q72" i="5" s="1"/>
  <c r="K64" i="5"/>
  <c r="Q64" i="5" s="1"/>
  <c r="K63" i="5"/>
  <c r="R63" i="5" s="1"/>
  <c r="K62" i="5"/>
  <c r="Q62" i="5" s="1"/>
  <c r="K61" i="5"/>
  <c r="R61" i="5" s="1"/>
  <c r="K60" i="5"/>
  <c r="Q60" i="5" s="1"/>
  <c r="K37" i="5"/>
  <c r="N37" i="5" s="1"/>
  <c r="K36" i="5"/>
  <c r="R36" i="5" s="1"/>
  <c r="K35" i="5"/>
  <c r="N35" i="5" s="1"/>
  <c r="K24" i="5"/>
  <c r="R24" i="5" s="1"/>
  <c r="K16" i="5"/>
  <c r="R16" i="5" s="1"/>
  <c r="K10" i="5"/>
  <c r="Q10" i="5" s="1"/>
  <c r="K43" i="5"/>
  <c r="R43" i="5" s="1"/>
  <c r="K44" i="5"/>
  <c r="N44" i="5" s="1"/>
  <c r="K81" i="5"/>
  <c r="R81" i="5" s="1"/>
  <c r="K82" i="5"/>
  <c r="R82" i="5" s="1"/>
  <c r="K15" i="5"/>
  <c r="Q15" i="5" s="1"/>
  <c r="K71" i="5"/>
  <c r="Q71" i="5" s="1"/>
  <c r="K47" i="5"/>
  <c r="Q47" i="5" s="1"/>
  <c r="K153" i="5"/>
  <c r="N153" i="5" s="1"/>
  <c r="O82" i="5"/>
  <c r="O81" i="5"/>
  <c r="K155" i="5"/>
  <c r="N155" i="5" s="1"/>
  <c r="O121" i="5"/>
  <c r="K121" i="5"/>
  <c r="Q121" i="5" s="1"/>
  <c r="K145" i="5"/>
  <c r="N145" i="5" s="1"/>
  <c r="K144" i="5"/>
  <c r="Q144" i="5" s="1"/>
  <c r="O96" i="5"/>
  <c r="K96" i="5"/>
  <c r="R96" i="5" s="1"/>
  <c r="K135" i="5"/>
  <c r="R135" i="5" s="1"/>
  <c r="K134" i="5"/>
  <c r="N134" i="5" s="1"/>
  <c r="O152" i="5"/>
  <c r="K152" i="5"/>
  <c r="R152" i="5" s="1"/>
  <c r="K124" i="5"/>
  <c r="R124" i="5" s="1"/>
  <c r="K123" i="5"/>
  <c r="R123" i="5" s="1"/>
  <c r="O132" i="5"/>
  <c r="K132" i="5"/>
  <c r="R132" i="5" s="1"/>
  <c r="K111" i="5"/>
  <c r="R111" i="5" s="1"/>
  <c r="O110" i="5"/>
  <c r="K110" i="5"/>
  <c r="N110" i="5" s="1"/>
  <c r="O100" i="5"/>
  <c r="K100" i="5"/>
  <c r="R100" i="5" s="1"/>
  <c r="K31" i="5"/>
  <c r="Q31" i="5" s="1"/>
  <c r="K23" i="5"/>
  <c r="Q23" i="5" s="1"/>
  <c r="K84" i="5"/>
  <c r="R84" i="5" s="1"/>
  <c r="K58" i="5"/>
  <c r="R58" i="5" s="1"/>
  <c r="K50" i="5"/>
  <c r="Q50" i="5" s="1"/>
  <c r="K133" i="5"/>
  <c r="R133" i="5" s="1"/>
  <c r="K11" i="5"/>
  <c r="R11" i="5" s="1"/>
  <c r="K70" i="5"/>
  <c r="N70" i="5" s="1"/>
  <c r="K22" i="5"/>
  <c r="R22" i="5" s="1"/>
  <c r="K38" i="5"/>
  <c r="R38" i="5" s="1"/>
  <c r="O9" i="5"/>
  <c r="K9" i="5"/>
  <c r="R9" i="5" s="1"/>
  <c r="O142" i="5"/>
  <c r="K142" i="5"/>
  <c r="N142" i="5" s="1"/>
  <c r="K51" i="5"/>
  <c r="Q51" i="5" s="1"/>
  <c r="K33" i="5"/>
  <c r="N33" i="5" s="1"/>
  <c r="O2" i="5"/>
  <c r="K2" i="5"/>
  <c r="Q2" i="5" s="1"/>
  <c r="K20" i="5"/>
  <c r="R20" i="5" s="1"/>
  <c r="K94" i="5"/>
  <c r="Q94" i="5" s="1"/>
  <c r="K19" i="5"/>
  <c r="Q19" i="5" s="1"/>
  <c r="K34" i="5"/>
  <c r="R34" i="5" s="1"/>
  <c r="O4" i="5"/>
  <c r="K4" i="5"/>
  <c r="Q4" i="5" s="1"/>
  <c r="K29" i="5"/>
  <c r="Q29" i="5" s="1"/>
  <c r="K48" i="5"/>
  <c r="Q48" i="5" s="1"/>
  <c r="K7" i="5"/>
  <c r="R7" i="5" s="1"/>
  <c r="O5" i="5"/>
  <c r="K5" i="5"/>
  <c r="R5" i="5" s="1"/>
  <c r="O6" i="5"/>
  <c r="K6" i="5"/>
  <c r="Q6" i="5" s="1"/>
  <c r="K45" i="5"/>
  <c r="N45" i="5" s="1"/>
  <c r="N43" i="5"/>
  <c r="N111" i="5"/>
  <c r="R71" i="5"/>
  <c r="N121" i="5"/>
  <c r="N15" i="5" l="1"/>
  <c r="N96" i="5"/>
  <c r="R15" i="5"/>
  <c r="N51" i="5"/>
  <c r="S18" i="5"/>
  <c r="Q102" i="5"/>
  <c r="S248" i="22"/>
  <c r="U248" i="22" s="1"/>
  <c r="S268" i="20"/>
  <c r="U268" i="20" s="1"/>
  <c r="R282" i="20"/>
  <c r="Q282" i="20"/>
  <c r="R285" i="20"/>
  <c r="N285" i="20"/>
  <c r="R281" i="20"/>
  <c r="Q281" i="20"/>
  <c r="R284" i="20"/>
  <c r="Q284" i="20"/>
  <c r="Q101" i="21"/>
  <c r="N101" i="21"/>
  <c r="R129" i="21"/>
  <c r="N129" i="21"/>
  <c r="Q129" i="21"/>
  <c r="R91" i="21"/>
  <c r="N91" i="21"/>
  <c r="Q91" i="21"/>
  <c r="Q107" i="21"/>
  <c r="N107" i="21"/>
  <c r="Q94" i="21"/>
  <c r="N94" i="21"/>
  <c r="R85" i="21"/>
  <c r="N85" i="21"/>
  <c r="R106" i="21"/>
  <c r="Q106" i="21"/>
  <c r="N106" i="21"/>
  <c r="R90" i="21"/>
  <c r="N90" i="21"/>
  <c r="Q90" i="21"/>
  <c r="R95" i="21"/>
  <c r="Q95" i="21"/>
  <c r="N95" i="21"/>
  <c r="Q103" i="21"/>
  <c r="N103" i="21"/>
  <c r="Q88" i="21"/>
  <c r="N88" i="21"/>
  <c r="R102" i="21"/>
  <c r="N102" i="21"/>
  <c r="R128" i="21"/>
  <c r="N128" i="21"/>
  <c r="Q128" i="21"/>
  <c r="R105" i="21"/>
  <c r="Q105" i="21"/>
  <c r="N105" i="21"/>
  <c r="R92" i="21"/>
  <c r="Q92" i="21"/>
  <c r="N92" i="21"/>
  <c r="R93" i="21"/>
  <c r="N93" i="21"/>
  <c r="Q104" i="21"/>
  <c r="N104" i="21"/>
  <c r="Q86" i="21"/>
  <c r="N86" i="21"/>
  <c r="R89" i="21"/>
  <c r="N89" i="21"/>
  <c r="Q89" i="21"/>
  <c r="R108" i="21"/>
  <c r="Q108" i="21"/>
  <c r="N108" i="21"/>
  <c r="R96" i="21"/>
  <c r="Q96" i="21"/>
  <c r="N96" i="21"/>
  <c r="R99" i="21"/>
  <c r="N99" i="21"/>
  <c r="Q100" i="21"/>
  <c r="N100" i="21"/>
  <c r="R87" i="21"/>
  <c r="N87" i="21"/>
  <c r="S3" i="21"/>
  <c r="S46" i="21"/>
  <c r="S45" i="21"/>
  <c r="R65" i="21"/>
  <c r="Q65" i="21"/>
  <c r="Q153" i="20"/>
  <c r="R153" i="20"/>
  <c r="Q66" i="21"/>
  <c r="R66" i="21"/>
  <c r="N64" i="21"/>
  <c r="Q64" i="21"/>
  <c r="S64" i="21" s="1"/>
  <c r="Q42" i="21"/>
  <c r="R42" i="21"/>
  <c r="Q41" i="21"/>
  <c r="R41" i="21"/>
  <c r="N35" i="21"/>
  <c r="S114" i="21"/>
  <c r="S115" i="21"/>
  <c r="R2" i="5"/>
  <c r="R142" i="5"/>
  <c r="Q104" i="5"/>
  <c r="S104" i="5" s="1"/>
  <c r="N133" i="5"/>
  <c r="R180" i="5"/>
  <c r="Q103" i="5"/>
  <c r="N104" i="5"/>
  <c r="R103" i="5"/>
  <c r="R102" i="5"/>
  <c r="S102" i="5" s="1"/>
  <c r="Q101" i="5"/>
  <c r="R101" i="5"/>
  <c r="Q123" i="5"/>
  <c r="S123" i="5" s="1"/>
  <c r="R155" i="5"/>
  <c r="R29" i="5"/>
  <c r="S29" i="5" s="1"/>
  <c r="Q81" i="5"/>
  <c r="S81" i="5" s="1"/>
  <c r="N69" i="5"/>
  <c r="R143" i="5"/>
  <c r="S143" i="5" s="1"/>
  <c r="Q134" i="5"/>
  <c r="N29" i="5"/>
  <c r="N143" i="5"/>
  <c r="R99" i="5"/>
  <c r="S99" i="5" s="1"/>
  <c r="N99" i="5"/>
  <c r="Q172" i="20"/>
  <c r="R172" i="20"/>
  <c r="Q230" i="20"/>
  <c r="R230" i="20"/>
  <c r="Q204" i="20"/>
  <c r="R204" i="20"/>
  <c r="Q117" i="20"/>
  <c r="Q222" i="20"/>
  <c r="R222" i="20"/>
  <c r="N81" i="20"/>
  <c r="Q81" i="20"/>
  <c r="S81" i="20" s="1"/>
  <c r="R79" i="20"/>
  <c r="S79" i="20" s="1"/>
  <c r="N79" i="20"/>
  <c r="S30" i="5"/>
  <c r="N94" i="5"/>
  <c r="R145" i="5"/>
  <c r="Q153" i="5"/>
  <c r="R190" i="5"/>
  <c r="S190" i="5" s="1"/>
  <c r="S191" i="5" s="1"/>
  <c r="S3" i="5"/>
  <c r="S17" i="5"/>
  <c r="N68" i="5"/>
  <c r="N70" i="21"/>
  <c r="S110" i="21"/>
  <c r="N7" i="21"/>
  <c r="N26" i="21"/>
  <c r="N15" i="21"/>
  <c r="N48" i="21"/>
  <c r="S118" i="21"/>
  <c r="N62" i="21"/>
  <c r="N143" i="21"/>
  <c r="S122" i="21"/>
  <c r="N24" i="21"/>
  <c r="N127" i="21"/>
  <c r="N81" i="21"/>
  <c r="N123" i="21"/>
  <c r="N71" i="21"/>
  <c r="N2" i="21"/>
  <c r="N73" i="21"/>
  <c r="N40" i="21"/>
  <c r="N141" i="21"/>
  <c r="R76" i="21"/>
  <c r="S76" i="21" s="1"/>
  <c r="R100" i="21"/>
  <c r="R88" i="21"/>
  <c r="R161" i="21"/>
  <c r="S161" i="21" s="1"/>
  <c r="S162" i="21" s="1"/>
  <c r="N16" i="21"/>
  <c r="Q16" i="21"/>
  <c r="S16" i="21" s="1"/>
  <c r="N119" i="21"/>
  <c r="Q119" i="21"/>
  <c r="S119" i="21" s="1"/>
  <c r="N47" i="21"/>
  <c r="Q47" i="21"/>
  <c r="S47" i="21" s="1"/>
  <c r="N20" i="21"/>
  <c r="Q20" i="21"/>
  <c r="S20" i="21" s="1"/>
  <c r="N21" i="21"/>
  <c r="Q21" i="21"/>
  <c r="S21" i="21" s="1"/>
  <c r="N50" i="21"/>
  <c r="Q50" i="21"/>
  <c r="S50" i="21" s="1"/>
  <c r="N51" i="21"/>
  <c r="Q51" i="21"/>
  <c r="S51" i="21" s="1"/>
  <c r="N43" i="21"/>
  <c r="N25" i="21"/>
  <c r="R75" i="21"/>
  <c r="S75" i="21" s="1"/>
  <c r="R79" i="21"/>
  <c r="S79" i="21" s="1"/>
  <c r="R103" i="21"/>
  <c r="R158" i="21"/>
  <c r="S158" i="21" s="1"/>
  <c r="S159" i="21" s="1"/>
  <c r="N8" i="21"/>
  <c r="Q8" i="21"/>
  <c r="S8" i="21" s="1"/>
  <c r="Q15" i="21"/>
  <c r="S15" i="21" s="1"/>
  <c r="N111" i="21"/>
  <c r="Q111" i="21"/>
  <c r="S111" i="21" s="1"/>
  <c r="N33" i="21"/>
  <c r="Q33" i="21"/>
  <c r="S33" i="21" s="1"/>
  <c r="N18" i="21"/>
  <c r="Q18" i="21"/>
  <c r="S18" i="21" s="1"/>
  <c r="N19" i="21"/>
  <c r="Q19" i="21"/>
  <c r="S19" i="21" s="1"/>
  <c r="N36" i="21"/>
  <c r="Q36" i="21"/>
  <c r="S36" i="21" s="1"/>
  <c r="Q35" i="21"/>
  <c r="S35" i="21" s="1"/>
  <c r="N34" i="21"/>
  <c r="Q34" i="21"/>
  <c r="S34" i="21" s="1"/>
  <c r="R6" i="21"/>
  <c r="S6" i="21" s="1"/>
  <c r="R12" i="21"/>
  <c r="S12" i="21" s="1"/>
  <c r="R31" i="21"/>
  <c r="S31" i="21" s="1"/>
  <c r="R22" i="21"/>
  <c r="S22" i="21" s="1"/>
  <c r="R23" i="21"/>
  <c r="S23" i="21" s="1"/>
  <c r="R48" i="21"/>
  <c r="S48" i="21" s="1"/>
  <c r="R32" i="21"/>
  <c r="S32" i="21" s="1"/>
  <c r="R49" i="21"/>
  <c r="S49" i="21" s="1"/>
  <c r="R7" i="21"/>
  <c r="S7" i="21" s="1"/>
  <c r="R13" i="21"/>
  <c r="S13" i="21" s="1"/>
  <c r="R38" i="21"/>
  <c r="S38" i="21" s="1"/>
  <c r="R123" i="21"/>
  <c r="S123" i="21" s="1"/>
  <c r="R43" i="21"/>
  <c r="S43" i="21" s="1"/>
  <c r="R24" i="21"/>
  <c r="S24" i="21" s="1"/>
  <c r="R25" i="21"/>
  <c r="S25" i="21" s="1"/>
  <c r="R37" i="21"/>
  <c r="S37" i="21" s="1"/>
  <c r="N55" i="21"/>
  <c r="Q55" i="21"/>
  <c r="S55" i="21" s="1"/>
  <c r="N68" i="21"/>
  <c r="Q68" i="21"/>
  <c r="S68" i="21" s="1"/>
  <c r="N69" i="21"/>
  <c r="Q69" i="21"/>
  <c r="S69" i="21" s="1"/>
  <c r="Q102" i="21"/>
  <c r="N83" i="21"/>
  <c r="Q83" i="21"/>
  <c r="S83" i="21" s="1"/>
  <c r="N84" i="21"/>
  <c r="Q84" i="21"/>
  <c r="S84" i="21" s="1"/>
  <c r="N54" i="21"/>
  <c r="Q54" i="21"/>
  <c r="S54" i="21" s="1"/>
  <c r="N56" i="21"/>
  <c r="Q56" i="21"/>
  <c r="S56" i="21" s="1"/>
  <c r="Q4" i="21"/>
  <c r="S4" i="21" s="1"/>
  <c r="N59" i="21"/>
  <c r="R59" i="21"/>
  <c r="S59" i="21" s="1"/>
  <c r="R70" i="21"/>
  <c r="S70" i="21" s="1"/>
  <c r="R71" i="21"/>
  <c r="S71" i="21" s="1"/>
  <c r="Q29" i="21"/>
  <c r="S29" i="21" s="1"/>
  <c r="N30" i="21"/>
  <c r="R30" i="21"/>
  <c r="S30" i="21" s="1"/>
  <c r="R101" i="21"/>
  <c r="S101" i="21" s="1"/>
  <c r="R81" i="21"/>
  <c r="S81" i="21" s="1"/>
  <c r="R82" i="21"/>
  <c r="S82" i="21" s="1"/>
  <c r="Q2" i="21"/>
  <c r="S2" i="21" s="1"/>
  <c r="Q62" i="21"/>
  <c r="S62" i="21" s="1"/>
  <c r="N98" i="21"/>
  <c r="Q98" i="21"/>
  <c r="S98" i="21" s="1"/>
  <c r="N72" i="21"/>
  <c r="Q72" i="21"/>
  <c r="S72" i="21" s="1"/>
  <c r="Q73" i="21"/>
  <c r="S73" i="21" s="1"/>
  <c r="Q77" i="21"/>
  <c r="S77" i="21" s="1"/>
  <c r="Q78" i="21"/>
  <c r="S78" i="21" s="1"/>
  <c r="N61" i="21"/>
  <c r="R61" i="21"/>
  <c r="S61" i="21" s="1"/>
  <c r="Q53" i="21"/>
  <c r="S53" i="21" s="1"/>
  <c r="R26" i="21"/>
  <c r="S26" i="21" s="1"/>
  <c r="R27" i="21"/>
  <c r="S27" i="21" s="1"/>
  <c r="R40" i="21"/>
  <c r="S40" i="21" s="1"/>
  <c r="R14" i="21"/>
  <c r="S14" i="21" s="1"/>
  <c r="R58" i="21"/>
  <c r="S58" i="21" s="1"/>
  <c r="R44" i="21"/>
  <c r="S44" i="21" s="1"/>
  <c r="N126" i="21"/>
  <c r="Q126" i="21"/>
  <c r="S126" i="21" s="1"/>
  <c r="Q127" i="21"/>
  <c r="S127" i="21" s="1"/>
  <c r="R133" i="21"/>
  <c r="S133" i="21" s="1"/>
  <c r="Q134" i="21"/>
  <c r="S134" i="21" s="1"/>
  <c r="N135" i="21"/>
  <c r="Q135" i="21"/>
  <c r="S135" i="21" s="1"/>
  <c r="N136" i="21"/>
  <c r="Q136" i="21"/>
  <c r="S136" i="21" s="1"/>
  <c r="R107" i="21"/>
  <c r="S107" i="21" s="1"/>
  <c r="Q93" i="21"/>
  <c r="S93" i="21" s="1"/>
  <c r="R94" i="21"/>
  <c r="N140" i="21"/>
  <c r="Q140" i="21"/>
  <c r="S140" i="21" s="1"/>
  <c r="Q141" i="21"/>
  <c r="S141" i="21" s="1"/>
  <c r="N142" i="21"/>
  <c r="Q142" i="21"/>
  <c r="S142" i="21" s="1"/>
  <c r="Q143" i="21"/>
  <c r="S143" i="21" s="1"/>
  <c r="R104" i="21"/>
  <c r="S104" i="21" s="1"/>
  <c r="Q85" i="21"/>
  <c r="S85" i="21" s="1"/>
  <c r="R86" i="21"/>
  <c r="N146" i="21"/>
  <c r="Q146" i="21"/>
  <c r="S146" i="21" s="1"/>
  <c r="N148" i="21"/>
  <c r="Q148" i="21"/>
  <c r="S148" i="21" s="1"/>
  <c r="N149" i="21"/>
  <c r="Q149" i="21"/>
  <c r="S149" i="21" s="1"/>
  <c r="R152" i="21"/>
  <c r="S152" i="21" s="1"/>
  <c r="R153" i="21"/>
  <c r="S153" i="21" s="1"/>
  <c r="R155" i="21"/>
  <c r="S155" i="21" s="1"/>
  <c r="Q99" i="21"/>
  <c r="Q80" i="21"/>
  <c r="S80" i="21" s="1"/>
  <c r="Q87" i="21"/>
  <c r="N6" i="21"/>
  <c r="N12" i="21"/>
  <c r="N31" i="21"/>
  <c r="N22" i="21"/>
  <c r="N23" i="21"/>
  <c r="N32" i="21"/>
  <c r="N49" i="21"/>
  <c r="N13" i="21"/>
  <c r="N38" i="21"/>
  <c r="N37" i="21"/>
  <c r="N4" i="21"/>
  <c r="N29" i="21"/>
  <c r="N82" i="21"/>
  <c r="N53" i="21"/>
  <c r="N27" i="21"/>
  <c r="N14" i="21"/>
  <c r="N58" i="21"/>
  <c r="N44" i="21"/>
  <c r="N133" i="21"/>
  <c r="N152" i="21"/>
  <c r="N153" i="21"/>
  <c r="N155" i="21"/>
  <c r="N147" i="20"/>
  <c r="R117" i="20"/>
  <c r="N200" i="20"/>
  <c r="Q200" i="20"/>
  <c r="S200" i="20" s="1"/>
  <c r="N152" i="20"/>
  <c r="Q201" i="20"/>
  <c r="S201" i="20" s="1"/>
  <c r="Q245" i="20"/>
  <c r="S245" i="20" s="1"/>
  <c r="N262" i="20"/>
  <c r="N149" i="20"/>
  <c r="N162" i="20"/>
  <c r="N150" i="20"/>
  <c r="N219" i="20"/>
  <c r="Q150" i="20"/>
  <c r="S150" i="20" s="1"/>
  <c r="N148" i="20"/>
  <c r="N259" i="20"/>
  <c r="S213" i="20"/>
  <c r="N118" i="20"/>
  <c r="Q118" i="20"/>
  <c r="S118" i="20" s="1"/>
  <c r="N220" i="20"/>
  <c r="Q220" i="20"/>
  <c r="S220" i="20" s="1"/>
  <c r="N97" i="20"/>
  <c r="Q97" i="20"/>
  <c r="S97" i="20" s="1"/>
  <c r="N192" i="20"/>
  <c r="Q192" i="20"/>
  <c r="S192" i="20" s="1"/>
  <c r="N24" i="20"/>
  <c r="Q24" i="20"/>
  <c r="S24" i="20" s="1"/>
  <c r="N214" i="20"/>
  <c r="Q214" i="20"/>
  <c r="S214" i="20" s="1"/>
  <c r="N177" i="20"/>
  <c r="Q177" i="20"/>
  <c r="S177" i="20" s="1"/>
  <c r="N261" i="20"/>
  <c r="Q261" i="20"/>
  <c r="S261" i="20" s="1"/>
  <c r="N307" i="20"/>
  <c r="Q307" i="20"/>
  <c r="S307" i="20" s="1"/>
  <c r="S308" i="20" s="1"/>
  <c r="N181" i="20"/>
  <c r="Q181" i="20"/>
  <c r="S181" i="20" s="1"/>
  <c r="Q285" i="20"/>
  <c r="N302" i="20"/>
  <c r="Q302" i="20"/>
  <c r="S302" i="20" s="1"/>
  <c r="N53" i="20"/>
  <c r="Q53" i="20"/>
  <c r="S53" i="20" s="1"/>
  <c r="N23" i="20"/>
  <c r="Q23" i="20"/>
  <c r="S23" i="20" s="1"/>
  <c r="N246" i="20"/>
  <c r="Q246" i="20"/>
  <c r="S246" i="20" s="1"/>
  <c r="N212" i="20"/>
  <c r="Q212" i="20"/>
  <c r="S212" i="20" s="1"/>
  <c r="N174" i="20"/>
  <c r="N253" i="20"/>
  <c r="Q253" i="20"/>
  <c r="S253" i="20" s="1"/>
  <c r="N289" i="20"/>
  <c r="N228" i="20"/>
  <c r="N98" i="20"/>
  <c r="Q276" i="20"/>
  <c r="S276" i="20" s="1"/>
  <c r="N239" i="20"/>
  <c r="Q239" i="20"/>
  <c r="S239" i="20" s="1"/>
  <c r="R148" i="20"/>
  <c r="S148" i="20" s="1"/>
  <c r="N263" i="20"/>
  <c r="Q263" i="20"/>
  <c r="S263" i="20" s="1"/>
  <c r="N120" i="20"/>
  <c r="Q120" i="20"/>
  <c r="S120" i="20" s="1"/>
  <c r="N229" i="20"/>
  <c r="Q229" i="20"/>
  <c r="S229" i="20" s="1"/>
  <c r="N161" i="20"/>
  <c r="N77" i="20"/>
  <c r="R235" i="20"/>
  <c r="S235" i="20" s="1"/>
  <c r="R275" i="20"/>
  <c r="S275" i="20" s="1"/>
  <c r="R244" i="20"/>
  <c r="S244" i="20" s="1"/>
  <c r="R167" i="20"/>
  <c r="S167" i="20" s="1"/>
  <c r="R236" i="20"/>
  <c r="S236" i="20" s="1"/>
  <c r="R237" i="20"/>
  <c r="S237" i="20" s="1"/>
  <c r="R279" i="20"/>
  <c r="S279" i="20" s="1"/>
  <c r="R159" i="20"/>
  <c r="S159" i="20" s="1"/>
  <c r="N57" i="20"/>
  <c r="Q57" i="20"/>
  <c r="S57" i="20" s="1"/>
  <c r="N215" i="20"/>
  <c r="Q215" i="20"/>
  <c r="S215" i="20" s="1"/>
  <c r="N176" i="20"/>
  <c r="Q176" i="20"/>
  <c r="S176" i="20" s="1"/>
  <c r="Q259" i="20"/>
  <c r="S259" i="20" s="1"/>
  <c r="N260" i="20"/>
  <c r="Q260" i="20"/>
  <c r="S260" i="20" s="1"/>
  <c r="N191" i="20"/>
  <c r="Q191" i="20"/>
  <c r="S191" i="20" s="1"/>
  <c r="N182" i="20"/>
  <c r="Q182" i="20"/>
  <c r="S182" i="20" s="1"/>
  <c r="R54" i="20"/>
  <c r="S54" i="20" s="1"/>
  <c r="R22" i="20"/>
  <c r="S22" i="20" s="1"/>
  <c r="R173" i="20"/>
  <c r="S173" i="20" s="1"/>
  <c r="N61" i="20"/>
  <c r="Q61" i="20"/>
  <c r="S61" i="20" s="1"/>
  <c r="R174" i="20"/>
  <c r="S174" i="20" s="1"/>
  <c r="R262" i="20"/>
  <c r="S262" i="20" s="1"/>
  <c r="R119" i="20"/>
  <c r="S119" i="20" s="1"/>
  <c r="R96" i="20"/>
  <c r="S96" i="20" s="1"/>
  <c r="R303" i="20"/>
  <c r="S303" i="20" s="1"/>
  <c r="Q289" i="20"/>
  <c r="S289" i="20" s="1"/>
  <c r="Q277" i="20"/>
  <c r="S277" i="20" s="1"/>
  <c r="Q228" i="20"/>
  <c r="S228" i="20" s="1"/>
  <c r="N227" i="20"/>
  <c r="Q227" i="20"/>
  <c r="S227" i="20" s="1"/>
  <c r="N82" i="20"/>
  <c r="Q82" i="20"/>
  <c r="S82" i="20" s="1"/>
  <c r="N154" i="20"/>
  <c r="Q154" i="20"/>
  <c r="S154" i="20" s="1"/>
  <c r="Q255" i="20"/>
  <c r="S255" i="20" s="1"/>
  <c r="N39" i="20"/>
  <c r="R39" i="20"/>
  <c r="S39" i="20" s="1"/>
  <c r="R219" i="20"/>
  <c r="S219" i="20" s="1"/>
  <c r="R98" i="20"/>
  <c r="S98" i="20" s="1"/>
  <c r="Q147" i="20"/>
  <c r="S147" i="20" s="1"/>
  <c r="N75" i="20"/>
  <c r="R75" i="20"/>
  <c r="S75" i="20" s="1"/>
  <c r="R240" i="20"/>
  <c r="S240" i="20" s="1"/>
  <c r="N252" i="20"/>
  <c r="Q252" i="20"/>
  <c r="S252" i="20" s="1"/>
  <c r="N38" i="20"/>
  <c r="Q38" i="20"/>
  <c r="S38" i="20" s="1"/>
  <c r="Q272" i="20"/>
  <c r="S272" i="20" s="1"/>
  <c r="N290" i="20"/>
  <c r="Q290" i="20"/>
  <c r="S290" i="20" s="1"/>
  <c r="N184" i="20"/>
  <c r="Q184" i="20"/>
  <c r="S184" i="20" s="1"/>
  <c r="N188" i="20"/>
  <c r="Q188" i="20"/>
  <c r="S188" i="20" s="1"/>
  <c r="N189" i="20"/>
  <c r="Q189" i="20"/>
  <c r="S189" i="20" s="1"/>
  <c r="N58" i="20"/>
  <c r="R58" i="20"/>
  <c r="S58" i="20" s="1"/>
  <c r="R190" i="20"/>
  <c r="S190" i="20" s="1"/>
  <c r="Q149" i="20"/>
  <c r="S149" i="20" s="1"/>
  <c r="Q161" i="20"/>
  <c r="S161" i="20" s="1"/>
  <c r="R76" i="20"/>
  <c r="S76" i="20" s="1"/>
  <c r="Q312" i="20"/>
  <c r="S312" i="20" s="1"/>
  <c r="Q162" i="20"/>
  <c r="S162" i="20" s="1"/>
  <c r="R283" i="20"/>
  <c r="S283" i="20" s="1"/>
  <c r="Q247" i="20"/>
  <c r="S247" i="20" s="1"/>
  <c r="R248" i="20"/>
  <c r="S248" i="20" s="1"/>
  <c r="N80" i="20"/>
  <c r="Q80" i="20"/>
  <c r="S80" i="20" s="1"/>
  <c r="Q77" i="20"/>
  <c r="S77" i="20" s="1"/>
  <c r="N151" i="20"/>
  <c r="Q151" i="20"/>
  <c r="S151" i="20" s="1"/>
  <c r="N160" i="20"/>
  <c r="Q160" i="20"/>
  <c r="S160" i="20" s="1"/>
  <c r="R280" i="20"/>
  <c r="S280" i="20" s="1"/>
  <c r="Q241" i="20"/>
  <c r="S241" i="20" s="1"/>
  <c r="R242" i="20"/>
  <c r="S242" i="20" s="1"/>
  <c r="N78" i="20"/>
  <c r="Q78" i="20"/>
  <c r="S78" i="20" s="1"/>
  <c r="Q152" i="20"/>
  <c r="S152" i="20" s="1"/>
  <c r="N165" i="20"/>
  <c r="Q165" i="20"/>
  <c r="S165" i="20" s="1"/>
  <c r="R311" i="20"/>
  <c r="S311" i="20" s="1"/>
  <c r="S313" i="20" s="1"/>
  <c r="R164" i="20"/>
  <c r="S164" i="20" s="1"/>
  <c r="Q273" i="20"/>
  <c r="S273" i="20" s="1"/>
  <c r="Q238" i="20"/>
  <c r="S238" i="20" s="1"/>
  <c r="Q243" i="20"/>
  <c r="S243" i="20" s="1"/>
  <c r="N54" i="20"/>
  <c r="N22" i="20"/>
  <c r="N173" i="20"/>
  <c r="N119" i="20"/>
  <c r="N96" i="20"/>
  <c r="N303" i="20"/>
  <c r="N255" i="20"/>
  <c r="N240" i="20"/>
  <c r="N190" i="20"/>
  <c r="N76" i="20"/>
  <c r="N311" i="20"/>
  <c r="N164" i="20"/>
  <c r="N95" i="5"/>
  <c r="R95" i="5"/>
  <c r="S95" i="5" s="1"/>
  <c r="Q122" i="5"/>
  <c r="S122" i="5" s="1"/>
  <c r="Q126" i="5"/>
  <c r="S126" i="5" s="1"/>
  <c r="Q137" i="5"/>
  <c r="S137" i="5" s="1"/>
  <c r="Q127" i="5"/>
  <c r="S127" i="5" s="1"/>
  <c r="Q125" i="5"/>
  <c r="S125" i="5" s="1"/>
  <c r="Q138" i="5"/>
  <c r="S138" i="5" s="1"/>
  <c r="Q136" i="5"/>
  <c r="S136" i="5" s="1"/>
  <c r="S186" i="5"/>
  <c r="S187" i="5" s="1"/>
  <c r="N11" i="5"/>
  <c r="N19" i="5"/>
  <c r="Q7" i="5"/>
  <c r="S7" i="5" s="1"/>
  <c r="R21" i="5"/>
  <c r="S21" i="5" s="1"/>
  <c r="Q22" i="5"/>
  <c r="S22" i="5" s="1"/>
  <c r="Q16" i="5"/>
  <c r="S16" i="5" s="1"/>
  <c r="Q35" i="5"/>
  <c r="R37" i="5"/>
  <c r="R31" i="5"/>
  <c r="S31" i="5" s="1"/>
  <c r="R50" i="5"/>
  <c r="S50" i="5" s="1"/>
  <c r="N74" i="5"/>
  <c r="N88" i="5"/>
  <c r="Q88" i="5"/>
  <c r="S88" i="5" s="1"/>
  <c r="R83" i="5"/>
  <c r="S83" i="5" s="1"/>
  <c r="R72" i="5"/>
  <c r="S72" i="5" s="1"/>
  <c r="Q63" i="5"/>
  <c r="S63" i="5" s="1"/>
  <c r="Q68" i="5"/>
  <c r="R163" i="5"/>
  <c r="S163" i="5" s="1"/>
  <c r="R178" i="5"/>
  <c r="S178" i="5" s="1"/>
  <c r="R179" i="5"/>
  <c r="S179" i="5" s="1"/>
  <c r="N5" i="5"/>
  <c r="N21" i="5"/>
  <c r="N31" i="5"/>
  <c r="Q11" i="5"/>
  <c r="S11" i="5" s="1"/>
  <c r="Q5" i="5"/>
  <c r="S5" i="5" s="1"/>
  <c r="R6" i="5"/>
  <c r="S6" i="5" s="1"/>
  <c r="R19" i="5"/>
  <c r="S19" i="5" s="1"/>
  <c r="Q20" i="5"/>
  <c r="S20" i="5" s="1"/>
  <c r="Q37" i="5"/>
  <c r="R35" i="5"/>
  <c r="Q46" i="5"/>
  <c r="R46" i="5"/>
  <c r="S68" i="5"/>
  <c r="N72" i="5"/>
  <c r="N84" i="5"/>
  <c r="Q84" i="5"/>
  <c r="S84" i="5" s="1"/>
  <c r="R74" i="5"/>
  <c r="Q56" i="5"/>
  <c r="S56" i="5" s="1"/>
  <c r="Q61" i="5"/>
  <c r="S61" i="5" s="1"/>
  <c r="Q164" i="5"/>
  <c r="S164" i="5" s="1"/>
  <c r="N98" i="5"/>
  <c r="N9" i="5"/>
  <c r="N8" i="5"/>
  <c r="N23" i="5"/>
  <c r="N38" i="5"/>
  <c r="N36" i="5"/>
  <c r="N34" i="5"/>
  <c r="Q9" i="5"/>
  <c r="S9" i="5" s="1"/>
  <c r="R10" i="5"/>
  <c r="S10" i="5" s="1"/>
  <c r="R8" i="5"/>
  <c r="S8" i="5" s="1"/>
  <c r="R4" i="5"/>
  <c r="S4" i="5" s="1"/>
  <c r="R23" i="5"/>
  <c r="S23" i="5" s="1"/>
  <c r="Q24" i="5"/>
  <c r="S24" i="5" s="1"/>
  <c r="Q33" i="5"/>
  <c r="R33" i="5"/>
  <c r="Q44" i="5"/>
  <c r="R48" i="5"/>
  <c r="S48" i="5" s="1"/>
  <c r="R44" i="5"/>
  <c r="N57" i="5"/>
  <c r="N64" i="5"/>
  <c r="N62" i="5"/>
  <c r="N60" i="5"/>
  <c r="N58" i="5"/>
  <c r="N86" i="5"/>
  <c r="N82" i="5"/>
  <c r="Q86" i="5"/>
  <c r="S86" i="5" s="1"/>
  <c r="Q82" i="5"/>
  <c r="S82" i="5" s="1"/>
  <c r="R85" i="5"/>
  <c r="S85" i="5" s="1"/>
  <c r="R69" i="5"/>
  <c r="S69" i="5" s="1"/>
  <c r="R57" i="5"/>
  <c r="S57" i="5" s="1"/>
  <c r="R64" i="5"/>
  <c r="S64" i="5" s="1"/>
  <c r="R62" i="5"/>
  <c r="S62" i="5" s="1"/>
  <c r="R60" i="5"/>
  <c r="S60" i="5" s="1"/>
  <c r="Q73" i="5"/>
  <c r="S73" i="5" s="1"/>
  <c r="R162" i="5"/>
  <c r="S162" i="5" s="1"/>
  <c r="Q170" i="5"/>
  <c r="S170" i="5" s="1"/>
  <c r="R171" i="5"/>
  <c r="S171" i="5" s="1"/>
  <c r="R94" i="5"/>
  <c r="S94" i="5" s="1"/>
  <c r="N71" i="5"/>
  <c r="R70" i="5"/>
  <c r="R153" i="5"/>
  <c r="N48" i="5"/>
  <c r="Q98" i="5"/>
  <c r="S98" i="5" s="1"/>
  <c r="N2" i="5"/>
  <c r="N10" i="5"/>
  <c r="N6" i="5"/>
  <c r="N4" i="5"/>
  <c r="N7" i="5"/>
  <c r="N24" i="5"/>
  <c r="N22" i="5"/>
  <c r="N20" i="5"/>
  <c r="N16" i="5"/>
  <c r="Q38" i="5"/>
  <c r="S38" i="5" s="1"/>
  <c r="Q36" i="5"/>
  <c r="S36" i="5" s="1"/>
  <c r="Q34" i="5"/>
  <c r="S34" i="5" s="1"/>
  <c r="Q32" i="5"/>
  <c r="R32" i="5"/>
  <c r="S42" i="5"/>
  <c r="Q45" i="5"/>
  <c r="Q43" i="5"/>
  <c r="S43" i="5" s="1"/>
  <c r="R47" i="5"/>
  <c r="S47" i="5" s="1"/>
  <c r="R45" i="5"/>
  <c r="N56" i="5"/>
  <c r="N63" i="5"/>
  <c r="N61" i="5"/>
  <c r="N59" i="5"/>
  <c r="N73" i="5"/>
  <c r="N89" i="5"/>
  <c r="N87" i="5"/>
  <c r="N85" i="5"/>
  <c r="N83" i="5"/>
  <c r="Q89" i="5"/>
  <c r="S89" i="5" s="1"/>
  <c r="Q87" i="5"/>
  <c r="S87" i="5" s="1"/>
  <c r="R172" i="5"/>
  <c r="S172" i="5" s="1"/>
  <c r="S180" i="5"/>
  <c r="N75" i="5"/>
  <c r="Q75" i="5"/>
  <c r="S75" i="5" s="1"/>
  <c r="Q59" i="5"/>
  <c r="S59" i="5" s="1"/>
  <c r="N49" i="5"/>
  <c r="Q49" i="5"/>
  <c r="S49" i="5" s="1"/>
  <c r="S71" i="5"/>
  <c r="R51" i="5"/>
  <c r="S51" i="5" s="1"/>
  <c r="N132" i="5"/>
  <c r="Q132" i="5"/>
  <c r="S132" i="5" s="1"/>
  <c r="R110" i="5"/>
  <c r="N81" i="5"/>
  <c r="N124" i="5"/>
  <c r="N152" i="5"/>
  <c r="Q135" i="5"/>
  <c r="S135" i="5" s="1"/>
  <c r="Q100" i="5"/>
  <c r="S100" i="5" s="1"/>
  <c r="Q58" i="5"/>
  <c r="S58" i="5" s="1"/>
  <c r="Q124" i="5"/>
  <c r="S124" i="5" s="1"/>
  <c r="N144" i="5"/>
  <c r="Q145" i="5"/>
  <c r="S145" i="5" s="1"/>
  <c r="Q110" i="5"/>
  <c r="Q111" i="5"/>
  <c r="S111" i="5" s="1"/>
  <c r="N50" i="5"/>
  <c r="Q133" i="5"/>
  <c r="S133" i="5" s="1"/>
  <c r="Q96" i="5"/>
  <c r="S96" i="5" s="1"/>
  <c r="Q152" i="5"/>
  <c r="S152" i="5" s="1"/>
  <c r="Q142" i="5"/>
  <c r="S142" i="5" s="1"/>
  <c r="N135" i="5"/>
  <c r="N100" i="5"/>
  <c r="Q70" i="5"/>
  <c r="R134" i="5"/>
  <c r="R144" i="5"/>
  <c r="S144" i="5" s="1"/>
  <c r="R121" i="5"/>
  <c r="S121" i="5" s="1"/>
  <c r="N47" i="5"/>
  <c r="N123" i="5"/>
  <c r="Q155" i="5"/>
  <c r="S155" i="5" s="1"/>
  <c r="N97" i="5"/>
  <c r="Q97" i="5"/>
  <c r="S97" i="5" s="1"/>
  <c r="N76" i="5"/>
  <c r="Q76" i="5"/>
  <c r="S76" i="5" s="1"/>
  <c r="S74" i="5"/>
  <c r="S2" i="5"/>
  <c r="S15" i="5"/>
  <c r="S185" i="20" l="1"/>
  <c r="U185" i="20" s="1"/>
  <c r="S84" i="20"/>
  <c r="S103" i="5"/>
  <c r="S168" i="20"/>
  <c r="U168" i="20" s="1"/>
  <c r="S254" i="22"/>
  <c r="U254" i="22" s="1"/>
  <c r="S293" i="20"/>
  <c r="U293" i="20" s="1"/>
  <c r="S40" i="20"/>
  <c r="S153" i="20"/>
  <c r="S155" i="20" s="1"/>
  <c r="U155" i="20" s="1"/>
  <c r="S281" i="20"/>
  <c r="S282" i="20"/>
  <c r="S25" i="20"/>
  <c r="S99" i="21"/>
  <c r="S87" i="21"/>
  <c r="S88" i="21"/>
  <c r="S86" i="21"/>
  <c r="S156" i="21"/>
  <c r="S94" i="21"/>
  <c r="S137" i="21"/>
  <c r="S108" i="21"/>
  <c r="S92" i="21"/>
  <c r="S285" i="20"/>
  <c r="S284" i="20"/>
  <c r="S204" i="20"/>
  <c r="S209" i="20" s="1"/>
  <c r="S120" i="21"/>
  <c r="S124" i="21"/>
  <c r="S89" i="21"/>
  <c r="S100" i="21"/>
  <c r="S150" i="21"/>
  <c r="S102" i="21"/>
  <c r="S96" i="21"/>
  <c r="S106" i="21"/>
  <c r="S129" i="21"/>
  <c r="S144" i="21"/>
  <c r="S128" i="21"/>
  <c r="S90" i="21"/>
  <c r="S91" i="21"/>
  <c r="S103" i="21"/>
  <c r="S105" i="21"/>
  <c r="S95" i="21"/>
  <c r="S65" i="21"/>
  <c r="S230" i="20"/>
  <c r="S232" i="20" s="1"/>
  <c r="S66" i="21"/>
  <c r="S42" i="21"/>
  <c r="S41" i="21"/>
  <c r="S153" i="5"/>
  <c r="S134" i="5"/>
  <c r="S139" i="5" s="1"/>
  <c r="S101" i="5"/>
  <c r="S106" i="5" s="1"/>
  <c r="S26" i="5"/>
  <c r="S70" i="5"/>
  <c r="S172" i="20"/>
  <c r="S178" i="20" s="1"/>
  <c r="S117" i="20"/>
  <c r="S121" i="20" s="1"/>
  <c r="U121" i="20" s="1"/>
  <c r="S304" i="20"/>
  <c r="S222" i="20"/>
  <c r="S197" i="20"/>
  <c r="U197" i="20" s="1"/>
  <c r="S90" i="5"/>
  <c r="S249" i="20"/>
  <c r="U249" i="20" s="1"/>
  <c r="S256" i="20"/>
  <c r="U256" i="20" s="1"/>
  <c r="S216" i="20"/>
  <c r="U216" i="20" s="1"/>
  <c r="S99" i="20"/>
  <c r="S112" i="21"/>
  <c r="S116" i="21" s="1"/>
  <c r="S62" i="20"/>
  <c r="S264" i="20"/>
  <c r="U264" i="20" s="1"/>
  <c r="S165" i="5"/>
  <c r="S181" i="5"/>
  <c r="S173" i="5"/>
  <c r="S159" i="5"/>
  <c r="S149" i="5"/>
  <c r="S128" i="5"/>
  <c r="S77" i="5"/>
  <c r="S45" i="5"/>
  <c r="S46" i="5"/>
  <c r="S37" i="5"/>
  <c r="S35" i="5"/>
  <c r="S65" i="5"/>
  <c r="S12" i="5"/>
  <c r="S32" i="5"/>
  <c r="S44" i="5"/>
  <c r="S33" i="5"/>
  <c r="S110" i="5"/>
  <c r="S117" i="5" s="1"/>
  <c r="U99" i="20" l="1"/>
  <c r="U84" i="20"/>
  <c r="S90" i="20"/>
  <c r="U62" i="20"/>
  <c r="S69" i="20"/>
  <c r="U40" i="20"/>
  <c r="U25" i="20"/>
  <c r="S29" i="20"/>
  <c r="U232" i="20"/>
  <c r="U209" i="20"/>
  <c r="S223" i="20"/>
  <c r="U223" i="20" s="1"/>
  <c r="S286" i="20"/>
  <c r="U286" i="20" s="1"/>
  <c r="U178" i="20"/>
  <c r="S130" i="21"/>
  <c r="S52" i="5"/>
  <c r="S39" i="5"/>
  <c r="S91" i="20" l="1"/>
  <c r="S93" i="20" s="1"/>
  <c r="S30" i="20"/>
  <c r="S32" i="20" s="1"/>
  <c r="S70" i="20"/>
  <c r="S72" i="20" s="1"/>
  <c r="U46" i="20" l="1"/>
  <c r="S47" i="20"/>
  <c r="S48" i="20" l="1"/>
  <c r="S50" i="20"/>
  <c r="U110" i="20"/>
  <c r="S111" i="20"/>
  <c r="U15" i="20"/>
  <c r="S112" i="20" l="1"/>
  <c r="S114" i="20" s="1"/>
  <c r="S17" i="20"/>
  <c r="S19" i="20" s="1"/>
  <c r="S299" i="20"/>
</calcChain>
</file>

<file path=xl/sharedStrings.xml><?xml version="1.0" encoding="utf-8"?>
<sst xmlns="http://schemas.openxmlformats.org/spreadsheetml/2006/main" count="4733" uniqueCount="313">
  <si>
    <t>N</t>
  </si>
  <si>
    <t>ca</t>
  </si>
  <si>
    <t>ST</t>
  </si>
  <si>
    <t>t/T</t>
  </si>
  <si>
    <t>Ca/T</t>
  </si>
  <si>
    <t>LT
HS</t>
  </si>
  <si>
    <t>TH
HS</t>
  </si>
  <si>
    <t>KL</t>
  </si>
  <si>
    <t>Phay</t>
  </si>
  <si>
    <t>Autocad</t>
  </si>
  <si>
    <t>Dương Minh Chung</t>
  </si>
  <si>
    <t>Đỗ Thị Phương Khanh</t>
  </si>
  <si>
    <t>5,6</t>
  </si>
  <si>
    <t>Nguyễn Tiến Nhân</t>
  </si>
  <si>
    <t>TT Phay 1</t>
  </si>
  <si>
    <t>XƯỞNG</t>
  </si>
  <si>
    <t>Lớp</t>
  </si>
  <si>
    <t>Dự kiến giáo viên</t>
  </si>
  <si>
    <t>MÔN</t>
  </si>
  <si>
    <t>Thứ
học</t>
  </si>
  <si>
    <t>Tiết</t>
  </si>
  <si>
    <t>Từ</t>
  </si>
  <si>
    <t>Đến</t>
  </si>
  <si>
    <t>Vật liệu học</t>
  </si>
  <si>
    <t>Chung Trần Thế Vinh</t>
  </si>
  <si>
    <t>Lư Thị Yến Vũ</t>
  </si>
  <si>
    <t>Nguyễn Duy Hải</t>
  </si>
  <si>
    <t>Nguyễn Tam Cương</t>
  </si>
  <si>
    <t>Võ Thúy Phương</t>
  </si>
  <si>
    <t>Vũ Đức Pháp</t>
  </si>
  <si>
    <t>Nguyễn Ngọc Quỳnh</t>
  </si>
  <si>
    <t>Nguyễn Thành Long</t>
  </si>
  <si>
    <t>KN</t>
  </si>
  <si>
    <t>Tổng LT</t>
  </si>
  <si>
    <t>Tổng TH</t>
  </si>
  <si>
    <t>TT Tiện 1</t>
  </si>
  <si>
    <t>Ca 1</t>
  </si>
  <si>
    <t>Ca 2</t>
  </si>
  <si>
    <t>Phan Văn Thành</t>
  </si>
  <si>
    <t>Nguyễn Tiến Dũng</t>
  </si>
  <si>
    <t>Trần Đình Khải</t>
  </si>
  <si>
    <t>Bùi Anh Tuấn</t>
  </si>
  <si>
    <t>Trương T Phương Hồng</t>
  </si>
  <si>
    <t>Kinh tế CN&amp;QTCL</t>
  </si>
  <si>
    <t>Nguyễn Thanh Vĩnh Phúc</t>
  </si>
  <si>
    <t>Trần Minh Thông</t>
  </si>
  <si>
    <t>Trần Thị Hương</t>
  </si>
  <si>
    <t>CNC 1</t>
  </si>
  <si>
    <t>CNC 2</t>
  </si>
  <si>
    <t>Phan Thị Xuân Trang</t>
  </si>
  <si>
    <t>13CĐ CK1</t>
  </si>
  <si>
    <t>13CĐ CK2</t>
  </si>
  <si>
    <t>13CĐ CK3</t>
  </si>
  <si>
    <t>13CĐ CK4</t>
  </si>
  <si>
    <t>Tiện 2</t>
  </si>
  <si>
    <t>Cơ kỹ thuật</t>
  </si>
  <si>
    <t>14CĐ CK1</t>
  </si>
  <si>
    <t>14CĐ CK2</t>
  </si>
  <si>
    <t>14CĐ CK3</t>
  </si>
  <si>
    <t>Hồ Văn Sĩ</t>
  </si>
  <si>
    <t>Trương Thị Phương Hồng</t>
  </si>
  <si>
    <t>14TC Ô 1</t>
  </si>
  <si>
    <t>14TC Ô 2</t>
  </si>
  <si>
    <t>14CĐ Ô 1</t>
  </si>
  <si>
    <t>14CĐ Ô 2</t>
  </si>
  <si>
    <t>14CĐ Ô 3</t>
  </si>
  <si>
    <t>14CĐ Ô 4</t>
  </si>
  <si>
    <t>14CĐ Ô 5</t>
  </si>
  <si>
    <t>Nguyễn Chí Nhân</t>
  </si>
  <si>
    <t>14CĐ NL</t>
  </si>
  <si>
    <t>CNC CN1</t>
  </si>
  <si>
    <t>14TCCKT, P</t>
  </si>
  <si>
    <t>3, 4</t>
  </si>
  <si>
    <t>1, 2</t>
  </si>
  <si>
    <t>5, 6</t>
  </si>
  <si>
    <t>1, 2, 3</t>
  </si>
  <si>
    <t>14TC CK-P</t>
  </si>
  <si>
    <t>2, 3</t>
  </si>
  <si>
    <t>6, 7</t>
  </si>
  <si>
    <t>14TC CK-T</t>
  </si>
  <si>
    <t>4, 5</t>
  </si>
  <si>
    <t>Đinh Văn Đệ</t>
  </si>
  <si>
    <t>1, 2, 3, 4</t>
  </si>
  <si>
    <t>4, 5, 6</t>
  </si>
  <si>
    <t>Đồ gá</t>
  </si>
  <si>
    <t>Phòng A</t>
  </si>
  <si>
    <t>Phòng B</t>
  </si>
  <si>
    <t>CNC CN2</t>
  </si>
  <si>
    <t>Phòng C</t>
  </si>
  <si>
    <t>CNC- CB</t>
  </si>
  <si>
    <t>TT Nguội Hàn CB</t>
  </si>
  <si>
    <t>X-Nguội</t>
  </si>
  <si>
    <t>X-Hàn</t>
  </si>
  <si>
    <t>Cơ ứng dụng</t>
  </si>
  <si>
    <t>Phòng D</t>
  </si>
  <si>
    <t>1, 2, 3, 4, 5</t>
  </si>
  <si>
    <t>TT Nhập môn cơ khí</t>
  </si>
  <si>
    <t>Sức bền vật liệu</t>
  </si>
  <si>
    <t>TT Gò hàn</t>
  </si>
  <si>
    <t>TT Nguội cơ bản</t>
  </si>
  <si>
    <t>14TC NL</t>
  </si>
  <si>
    <t>14TC Đ</t>
  </si>
  <si>
    <t>7, 8</t>
  </si>
  <si>
    <t>Ca  2</t>
  </si>
  <si>
    <t>Võ Minh Quang</t>
  </si>
  <si>
    <t>Chuẩn</t>
  </si>
  <si>
    <t>Còn lại</t>
  </si>
  <si>
    <t>Tổng</t>
  </si>
  <si>
    <t>9, 10</t>
  </si>
  <si>
    <t>Phòng E</t>
  </si>
  <si>
    <t>HK II ( Dự kiến )</t>
  </si>
  <si>
    <t>Nguyên lý cắt kim loại</t>
  </si>
  <si>
    <t>Truyền động TL&amp;KN TCN</t>
  </si>
  <si>
    <t>Công nghệ kim loại</t>
  </si>
  <si>
    <t>Nguyên lý chi tiết máy</t>
  </si>
  <si>
    <t>Cơ lý thuyết</t>
  </si>
  <si>
    <t>TT Nguội hàn cơ bản</t>
  </si>
  <si>
    <t>Công nghệ CAD/CAM</t>
  </si>
  <si>
    <t>Công nghệ CNC</t>
  </si>
  <si>
    <t>Anh văn chuyên ngành</t>
  </si>
  <si>
    <t>Đồ án CNCTM</t>
  </si>
  <si>
    <t>Công nghệ chế tạo máy 2</t>
  </si>
  <si>
    <t>Công nghệ khí nén</t>
  </si>
  <si>
    <t>Phòng F</t>
  </si>
  <si>
    <t xml:space="preserve"> 3, 4, 5,6</t>
  </si>
  <si>
    <t>Máy cắt kim loại</t>
  </si>
  <si>
    <t>Tổ chức sản xuất</t>
  </si>
  <si>
    <t>3, 4, 5, 6</t>
  </si>
  <si>
    <t>Autocad (2D)</t>
  </si>
  <si>
    <t>1,2, 3, 4, 5</t>
  </si>
  <si>
    <t>Đồ án TT TK HDĐ CK</t>
  </si>
  <si>
    <t>TT Phay, bào, mài cơ bản</t>
  </si>
  <si>
    <t>Thầy Hưng</t>
  </si>
  <si>
    <t>Giáo viên thỉnh giảng</t>
  </si>
  <si>
    <t>C2.1-01</t>
  </si>
  <si>
    <t>C2.1-02</t>
  </si>
  <si>
    <t>C2.1-04</t>
  </si>
  <si>
    <t>C2.1-03</t>
  </si>
  <si>
    <t>C2.1-05</t>
  </si>
  <si>
    <t>Ho Anh</t>
  </si>
  <si>
    <t>Ky Thuat Dien</t>
  </si>
  <si>
    <t>Thanh Ha</t>
  </si>
  <si>
    <t>Tu Tuong HCM</t>
  </si>
  <si>
    <t>C2.2-01</t>
  </si>
  <si>
    <t>Duong Ngoc Hưng</t>
  </si>
  <si>
    <t>X. Phay</t>
  </si>
  <si>
    <t>X. Tiện 2</t>
  </si>
  <si>
    <t>X. Hàn</t>
  </si>
  <si>
    <t>X. Nguội</t>
  </si>
  <si>
    <t>8, 9</t>
  </si>
  <si>
    <t>15CĐN1 NL</t>
  </si>
  <si>
    <t>10, 11</t>
  </si>
  <si>
    <t>Dung sai lắp ghép</t>
  </si>
  <si>
    <t>15CĐN2 NL</t>
  </si>
  <si>
    <t>Vũ Quang Khải</t>
  </si>
  <si>
    <t>15TC CK</t>
  </si>
  <si>
    <t>Vẽ kỹ thuật</t>
  </si>
  <si>
    <t>15CĐ NL1</t>
  </si>
  <si>
    <t>7, 8, 9</t>
  </si>
  <si>
    <t>15TC Đ-ĐT</t>
  </si>
  <si>
    <t>10, 11, 12</t>
  </si>
  <si>
    <t>15CĐ NL3</t>
  </si>
  <si>
    <t>15CĐ NL4</t>
  </si>
  <si>
    <t>Dương Thị Hồng</t>
  </si>
  <si>
    <t>15CĐ NL2</t>
  </si>
  <si>
    <t>Nguyễn Ngọc Hiệp</t>
  </si>
  <si>
    <t>15TC NL(12+2)</t>
  </si>
  <si>
    <t>15TC NL(9+3)</t>
  </si>
  <si>
    <t>An toàn và MTCN</t>
  </si>
  <si>
    <t>Cô Phương Hà</t>
  </si>
  <si>
    <t>Kỹ năng giao tiếp</t>
  </si>
  <si>
    <t>Cô Thanh Trúc</t>
  </si>
  <si>
    <t>Anh văn 1</t>
  </si>
  <si>
    <t>9, 10, 11, 12</t>
  </si>
  <si>
    <t>C2.2-02</t>
  </si>
  <si>
    <t>Phạm Thị Vinh</t>
  </si>
  <si>
    <t>Giáo dục chính trị</t>
  </si>
  <si>
    <t>2, 3, 4, 5, 6</t>
  </si>
  <si>
    <t>C3.1-06</t>
  </si>
  <si>
    <t>C3.1-04</t>
  </si>
  <si>
    <t>H1.3-13</t>
  </si>
  <si>
    <t>Dương Ngọc Hưng</t>
  </si>
  <si>
    <t>C2.3-03</t>
  </si>
  <si>
    <t>Duong Minh Chung</t>
  </si>
  <si>
    <t>15TC Ô</t>
  </si>
  <si>
    <t>Vật liệu cơ khí</t>
  </si>
  <si>
    <t>E2.2-01</t>
  </si>
  <si>
    <t>11, 12</t>
  </si>
  <si>
    <t>15CĐ CK1</t>
  </si>
  <si>
    <t>15CĐ CK2</t>
  </si>
  <si>
    <t>Nguyễn Thị Huyền Nga</t>
  </si>
  <si>
    <t>Hoá học đại cương 1</t>
  </si>
  <si>
    <t>Nguyễn Thị Cẩm Thạch</t>
  </si>
  <si>
    <t>Toán cao cấp 1</t>
  </si>
  <si>
    <t>Nguyễn Thị Mai</t>
  </si>
  <si>
    <t>Pháp luật đại cương</t>
  </si>
  <si>
    <t>Nguyễn Thị Dinh</t>
  </si>
  <si>
    <t>NNLCB của CN Mac-Lenin 1</t>
  </si>
  <si>
    <t>Trần Bạch Tuyết</t>
  </si>
  <si>
    <t>Cao Đình Trung Hậu</t>
  </si>
  <si>
    <t>Vật lý đại cương 1</t>
  </si>
  <si>
    <t>15CĐ CK3</t>
  </si>
  <si>
    <t>15CĐ CK4</t>
  </si>
  <si>
    <t>Trịnh Khắc Vũ</t>
  </si>
  <si>
    <t>Nguyễn Thị Thu Hà</t>
  </si>
  <si>
    <t>Nguyễn Tiến Dương</t>
  </si>
  <si>
    <t>15CĐ CK5</t>
  </si>
  <si>
    <t>15CĐ CK6</t>
  </si>
  <si>
    <t>Thầy Sơn (Đ.Tạo)</t>
  </si>
  <si>
    <t>Nguyễn Văn Đông</t>
  </si>
  <si>
    <t>15CĐ CK7</t>
  </si>
  <si>
    <t>Phạm Thị Thu Hiền</t>
  </si>
  <si>
    <t>9, 10, 11</t>
  </si>
  <si>
    <t>Nguyễn Văn Hậu</t>
  </si>
  <si>
    <t>Nguyễn Quỳnh Giao</t>
  </si>
  <si>
    <t>Dương Đức Kiên</t>
  </si>
  <si>
    <t>Lê Thị Mai Hường</t>
  </si>
  <si>
    <t>Nguyễn Thị Thu Tâm</t>
  </si>
  <si>
    <t>15CĐ CK8</t>
  </si>
  <si>
    <t>Vương Thanh Thuỷ</t>
  </si>
  <si>
    <t>15CĐ CK9</t>
  </si>
  <si>
    <t>Phạm Thị Thu Nga</t>
  </si>
  <si>
    <t>Lê Văn Bình</t>
  </si>
  <si>
    <t>7, 8, 9,10</t>
  </si>
  <si>
    <t>15TC CK3</t>
  </si>
  <si>
    <t>Thầy Sơn ( p. Đào tạo )</t>
  </si>
  <si>
    <t>NNLCB của CNMác-Lênin 1</t>
  </si>
  <si>
    <t>Thầy Ngọc Quỳnh</t>
  </si>
  <si>
    <t>Cô Nguyễn Thị Dinh</t>
  </si>
  <si>
    <t>Cô Nguyễn Thị Mai</t>
  </si>
  <si>
    <t>Cô Lê Thị Mai</t>
  </si>
  <si>
    <t>Cô Lê Thị Mai Hường</t>
  </si>
  <si>
    <t>Cô Dương Thị Hồng</t>
  </si>
  <si>
    <t>Thầy Nguyễn Ngọc Quỳnh</t>
  </si>
  <si>
    <t>15 TCN-ĐCN (9+4)</t>
  </si>
  <si>
    <t>7,8</t>
  </si>
  <si>
    <t>15TC DL(9+3)</t>
  </si>
  <si>
    <t>8, 9, 10, 11, 12</t>
  </si>
  <si>
    <t xml:space="preserve">TT Nguội </t>
  </si>
  <si>
    <t>TT Han</t>
  </si>
  <si>
    <t>7, 8, 9, 10, 11, 12</t>
  </si>
  <si>
    <t>15TC DL(12+2)</t>
  </si>
  <si>
    <t>Trinh Khac Vu</t>
  </si>
  <si>
    <t>Nguyen Thi Minh Quy</t>
  </si>
  <si>
    <t>Le Thi Mai Huong</t>
  </si>
  <si>
    <t>Nguyen Ngọc Quỳnh</t>
  </si>
  <si>
    <t>15CDN DL</t>
  </si>
  <si>
    <t>15CĐ Ô5</t>
  </si>
  <si>
    <t>HH-Vẽ kỹ thuật</t>
  </si>
  <si>
    <t>3, 4, 5</t>
  </si>
  <si>
    <t>15CĐ Ô7</t>
  </si>
  <si>
    <t>15CĐ Ô6</t>
  </si>
  <si>
    <t>15CĐN NL 9 + 4</t>
  </si>
  <si>
    <t>11,12</t>
  </si>
  <si>
    <t>15CĐ Ô8</t>
  </si>
  <si>
    <t>Thầy Nguyễn Thanh Vũ</t>
  </si>
  <si>
    <t>15CĐ Ô2</t>
  </si>
  <si>
    <t>15CĐ Ô4</t>
  </si>
  <si>
    <t>15CĐ Ô1</t>
  </si>
  <si>
    <t>H1.2-14</t>
  </si>
  <si>
    <t>15TCN-CGKL(9+4)</t>
  </si>
  <si>
    <t>Dung sai - Đo lường kỹ thuật</t>
  </si>
  <si>
    <t>15CĐ Ô3</t>
  </si>
  <si>
    <t>Lớp riêng</t>
  </si>
  <si>
    <t>4,5,6</t>
  </si>
  <si>
    <t>4 , 5, 6</t>
  </si>
  <si>
    <t>8, 9, 10</t>
  </si>
  <si>
    <t>15CĐ Ô9</t>
  </si>
  <si>
    <t>10,11,12</t>
  </si>
  <si>
    <t>Hà Phước Tuấn</t>
  </si>
  <si>
    <t>Cơ kỹ Thuật</t>
  </si>
  <si>
    <t>15CĐN Dong Luc</t>
  </si>
  <si>
    <t>9,10,11</t>
  </si>
  <si>
    <t>HK I (Dự kiến)</t>
  </si>
  <si>
    <t>HK I ( Dự kiến )</t>
  </si>
  <si>
    <t>TỔNG KHỐI LƯỢNG HKI (DỰ KIẾN) : 5524 TIẾT</t>
  </si>
  <si>
    <t>TP.HCM, ngày 21 tháng 10 năm 2015</t>
  </si>
  <si>
    <t>PHỤ TRÁCH KHOA</t>
  </si>
  <si>
    <t>HK II (Dự kiến)</t>
  </si>
  <si>
    <t>Cả năm (Dự kiến)</t>
  </si>
  <si>
    <t>Hệ số TC</t>
  </si>
  <si>
    <t>Miễn giảm</t>
  </si>
  <si>
    <t>SỐ TIẾT THỪA</t>
  </si>
  <si>
    <t>CHUẨN</t>
  </si>
  <si>
    <t>Dung sai kỹ thuật đo</t>
  </si>
  <si>
    <t>14TC CN</t>
  </si>
  <si>
    <t>Tổng HKI</t>
  </si>
  <si>
    <t>Hệ số Tín chỉ (1.1)</t>
  </si>
  <si>
    <t>15CĐN-CKL(9+4)</t>
  </si>
  <si>
    <t xml:space="preserve">TT CAD/CAM- CNC </t>
  </si>
  <si>
    <t>2, 3, 4</t>
  </si>
  <si>
    <t>5, 6, 7</t>
  </si>
  <si>
    <t>15CĐ-Ô6</t>
  </si>
  <si>
    <t>15CĐ-Ô7</t>
  </si>
  <si>
    <t xml:space="preserve">KTĐ-ĐT và TBĐ TMCN </t>
  </si>
  <si>
    <t xml:space="preserve">TT CNC </t>
  </si>
  <si>
    <t>1,2</t>
  </si>
  <si>
    <t xml:space="preserve">Các PPGCĐB  </t>
  </si>
  <si>
    <t xml:space="preserve">Autocad </t>
  </si>
  <si>
    <t>CNC-CB</t>
  </si>
  <si>
    <t xml:space="preserve">Vẽ và TK trên MT </t>
  </si>
  <si>
    <t>7, 8, 9, 10, 11</t>
  </si>
  <si>
    <t xml:space="preserve">TT CAD/CAM-CNC </t>
  </si>
  <si>
    <t>CNC CB</t>
  </si>
  <si>
    <t>1,2 ,3, 4, 5</t>
  </si>
  <si>
    <t xml:space="preserve">Miễn giảm </t>
  </si>
  <si>
    <t xml:space="preserve">TT HÀN CB </t>
  </si>
  <si>
    <t>15TCCN-Ô(12+2)</t>
  </si>
  <si>
    <t>Các PPGCĐB</t>
  </si>
  <si>
    <t>14CĐ-Ô4</t>
  </si>
  <si>
    <t>14CĐ-Ô5</t>
  </si>
  <si>
    <t>14CĐ-Ô3</t>
  </si>
  <si>
    <t>1, 2 ,3, 4, 5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</si>
</sst>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name val="UVnTime"/>
    </font>
    <font>
      <sz val="11"/>
      <name val="Times New Roman"/>
      <family val="1"/>
    </font>
    <font>
      <b/>
      <sz val="11"/>
      <color rgb="FFFF0000"/>
      <name val="Times New Roman"/>
      <family val="1"/>
    </font>
    <font>
      <b/>
      <sz val="1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9"/>
      <color rgb="FFFF0000"/>
      <name val="Times New Roman"/>
      <family val="1"/>
    </font>
    <font>
      <sz val="1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1"/>
      <color theme="3"/>
      <name val="Times New Roman"/>
      <family val="1"/>
    </font>
    <font>
      <b/>
      <sz val="14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2">
    <xf numFmtId="0" fontId="0" fillId="0" borderId="0" xfId="0"/>
    <xf numFmtId="0" fontId="1" fillId="0" borderId="1" xfId="0" applyFont="1" applyFill="1" applyBorder="1"/>
    <xf numFmtId="0" fontId="1" fillId="0" borderId="1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right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/>
    </xf>
    <xf numFmtId="0" fontId="4" fillId="0" borderId="1" xfId="0" applyNumberFormat="1" applyFont="1" applyFill="1" applyBorder="1"/>
    <xf numFmtId="0" fontId="4" fillId="0" borderId="1" xfId="0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left"/>
    </xf>
    <xf numFmtId="0" fontId="4" fillId="0" borderId="1" xfId="0" applyNumberFormat="1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right" vertical="center"/>
    </xf>
    <xf numFmtId="1" fontId="4" fillId="0" borderId="1" xfId="0" applyNumberFormat="1" applyFont="1" applyFill="1" applyBorder="1" applyAlignment="1">
      <alignment horizontal="right"/>
    </xf>
    <xf numFmtId="0" fontId="4" fillId="0" borderId="1" xfId="0" applyFont="1" applyFill="1" applyBorder="1"/>
    <xf numFmtId="2" fontId="4" fillId="0" borderId="1" xfId="0" applyNumberFormat="1" applyFont="1" applyFill="1" applyBorder="1" applyAlignment="1">
      <alignment horizontal="right"/>
    </xf>
    <xf numFmtId="2" fontId="4" fillId="0" borderId="1" xfId="0" applyNumberFormat="1" applyFont="1" applyFill="1" applyBorder="1" applyAlignment="1">
      <alignment horizontal="right" vertical="center"/>
    </xf>
    <xf numFmtId="0" fontId="4" fillId="0" borderId="1" xfId="0" applyNumberFormat="1" applyFont="1" applyFill="1" applyBorder="1" applyAlignment="1">
      <alignment wrapText="1"/>
    </xf>
    <xf numFmtId="0" fontId="4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right" vertical="center"/>
    </xf>
    <xf numFmtId="2" fontId="1" fillId="0" borderId="1" xfId="0" applyNumberFormat="1" applyFont="1" applyFill="1" applyBorder="1" applyAlignment="1">
      <alignment horizontal="right"/>
    </xf>
    <xf numFmtId="2" fontId="1" fillId="0" borderId="1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0" xfId="0" applyFont="1"/>
    <xf numFmtId="0" fontId="4" fillId="0" borderId="1" xfId="0" applyFont="1" applyBorder="1" applyAlignment="1">
      <alignment vertical="center"/>
    </xf>
    <xf numFmtId="0" fontId="4" fillId="0" borderId="1" xfId="0" applyFont="1" applyBorder="1"/>
    <xf numFmtId="0" fontId="1" fillId="0" borderId="1" xfId="0" applyFont="1" applyBorder="1"/>
    <xf numFmtId="0" fontId="4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0" fontId="2" fillId="0" borderId="1" xfId="0" applyFont="1" applyBorder="1"/>
    <xf numFmtId="0" fontId="6" fillId="0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7" fillId="0" borderId="0" xfId="0" applyFont="1"/>
    <xf numFmtId="0" fontId="1" fillId="0" borderId="0" xfId="0" applyFont="1" applyAlignment="1">
      <alignment horizontal="center"/>
    </xf>
    <xf numFmtId="0" fontId="4" fillId="0" borderId="1" xfId="0" applyNumberFormat="1" applyFont="1" applyFill="1" applyBorder="1" applyAlignment="1">
      <alignment horizontal="left" wrapText="1"/>
    </xf>
    <xf numFmtId="2" fontId="4" fillId="0" borderId="1" xfId="0" applyNumberFormat="1" applyFont="1" applyFill="1" applyBorder="1"/>
    <xf numFmtId="0" fontId="4" fillId="3" borderId="1" xfId="0" applyNumberFormat="1" applyFont="1" applyFill="1" applyBorder="1"/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/>
    <xf numFmtId="0" fontId="4" fillId="3" borderId="1" xfId="0" applyNumberFormat="1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right" vertical="center"/>
    </xf>
    <xf numFmtId="1" fontId="4" fillId="3" borderId="1" xfId="0" applyNumberFormat="1" applyFont="1" applyFill="1" applyBorder="1" applyAlignment="1">
      <alignment horizontal="right"/>
    </xf>
    <xf numFmtId="2" fontId="4" fillId="3" borderId="1" xfId="0" applyNumberFormat="1" applyFont="1" applyFill="1" applyBorder="1" applyAlignment="1">
      <alignment horizontal="right"/>
    </xf>
    <xf numFmtId="0" fontId="4" fillId="4" borderId="1" xfId="0" applyFont="1" applyFill="1" applyBorder="1" applyAlignment="1">
      <alignment horizontal="left"/>
    </xf>
    <xf numFmtId="0" fontId="4" fillId="4" borderId="1" xfId="0" applyNumberFormat="1" applyFont="1" applyFill="1" applyBorder="1"/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/>
    <xf numFmtId="0" fontId="4" fillId="4" borderId="1" xfId="0" applyNumberFormat="1" applyFont="1" applyFill="1" applyBorder="1" applyAlignment="1">
      <alignment horizontal="center"/>
    </xf>
    <xf numFmtId="1" fontId="4" fillId="4" borderId="1" xfId="0" applyNumberFormat="1" applyFont="1" applyFill="1" applyBorder="1" applyAlignment="1">
      <alignment horizontal="right" vertical="center"/>
    </xf>
    <xf numFmtId="1" fontId="4" fillId="4" borderId="1" xfId="0" applyNumberFormat="1" applyFont="1" applyFill="1" applyBorder="1" applyAlignment="1">
      <alignment horizontal="right"/>
    </xf>
    <xf numFmtId="2" fontId="4" fillId="4" borderId="1" xfId="0" applyNumberFormat="1" applyFont="1" applyFill="1" applyBorder="1" applyAlignment="1">
      <alignment horizontal="right"/>
    </xf>
    <xf numFmtId="0" fontId="1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4" fillId="0" borderId="2" xfId="0" applyFont="1" applyBorder="1"/>
    <xf numFmtId="0" fontId="4" fillId="0" borderId="3" xfId="0" applyFont="1" applyBorder="1"/>
    <xf numFmtId="0" fontId="1" fillId="0" borderId="2" xfId="0" applyFont="1" applyBorder="1"/>
    <xf numFmtId="0" fontId="1" fillId="0" borderId="3" xfId="0" applyFont="1" applyBorder="1"/>
    <xf numFmtId="0" fontId="4" fillId="0" borderId="0" xfId="0" applyFont="1" applyFill="1" applyBorder="1" applyAlignment="1">
      <alignment horizontal="left"/>
    </xf>
    <xf numFmtId="0" fontId="4" fillId="0" borderId="0" xfId="0" applyNumberFormat="1" applyFont="1" applyFill="1" applyBorder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4" fillId="0" borderId="0" xfId="0" applyFont="1" applyBorder="1" applyAlignment="1">
      <alignment horizontal="center"/>
    </xf>
    <xf numFmtId="0" fontId="4" fillId="0" borderId="0" xfId="0" applyNumberFormat="1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right" vertical="center"/>
    </xf>
    <xf numFmtId="1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Border="1"/>
    <xf numFmtId="0" fontId="4" fillId="7" borderId="1" xfId="0" applyFont="1" applyFill="1" applyBorder="1" applyAlignment="1">
      <alignment horizontal="left"/>
    </xf>
    <xf numFmtId="0" fontId="4" fillId="7" borderId="1" xfId="0" applyNumberFormat="1" applyFont="1" applyFill="1" applyBorder="1"/>
    <xf numFmtId="0" fontId="4" fillId="7" borderId="1" xfId="0" applyFont="1" applyFill="1" applyBorder="1" applyAlignment="1">
      <alignment horizontal="center"/>
    </xf>
    <xf numFmtId="2" fontId="4" fillId="7" borderId="1" xfId="0" applyNumberFormat="1" applyFont="1" applyFill="1" applyBorder="1"/>
    <xf numFmtId="0" fontId="4" fillId="7" borderId="1" xfId="0" applyFont="1" applyFill="1" applyBorder="1"/>
    <xf numFmtId="0" fontId="4" fillId="7" borderId="1" xfId="0" applyNumberFormat="1" applyFont="1" applyFill="1" applyBorder="1" applyAlignment="1">
      <alignment horizontal="center"/>
    </xf>
    <xf numFmtId="1" fontId="4" fillId="7" borderId="1" xfId="0" applyNumberFormat="1" applyFont="1" applyFill="1" applyBorder="1" applyAlignment="1">
      <alignment horizontal="right" vertical="center"/>
    </xf>
    <xf numFmtId="1" fontId="4" fillId="7" borderId="1" xfId="0" applyNumberFormat="1" applyFont="1" applyFill="1" applyBorder="1" applyAlignment="1">
      <alignment horizontal="right"/>
    </xf>
    <xf numFmtId="2" fontId="4" fillId="7" borderId="1" xfId="0" applyNumberFormat="1" applyFont="1" applyFill="1" applyBorder="1" applyAlignment="1">
      <alignment horizontal="right"/>
    </xf>
    <xf numFmtId="0" fontId="4" fillId="7" borderId="2" xfId="0" applyFont="1" applyFill="1" applyBorder="1"/>
    <xf numFmtId="0" fontId="4" fillId="7" borderId="3" xfId="0" applyFont="1" applyFill="1" applyBorder="1"/>
    <xf numFmtId="0" fontId="3" fillId="4" borderId="1" xfId="0" applyNumberFormat="1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/>
    </xf>
    <xf numFmtId="0" fontId="1" fillId="4" borderId="1" xfId="0" applyFont="1" applyFill="1" applyBorder="1"/>
    <xf numFmtId="0" fontId="1" fillId="6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2" fontId="4" fillId="4" borderId="1" xfId="0" applyNumberFormat="1" applyFont="1" applyFill="1" applyBorder="1"/>
    <xf numFmtId="0" fontId="4" fillId="4" borderId="2" xfId="0" applyFont="1" applyFill="1" applyBorder="1"/>
    <xf numFmtId="0" fontId="4" fillId="4" borderId="3" xfId="0" applyFont="1" applyFill="1" applyBorder="1"/>
    <xf numFmtId="0" fontId="4" fillId="5" borderId="1" xfId="0" applyNumberFormat="1" applyFont="1" applyFill="1" applyBorder="1" applyAlignment="1">
      <alignment horizontal="center"/>
    </xf>
    <xf numFmtId="0" fontId="4" fillId="5" borderId="1" xfId="0" applyFont="1" applyFill="1" applyBorder="1" applyAlignment="1">
      <alignment horizontal="left"/>
    </xf>
    <xf numFmtId="0" fontId="5" fillId="3" borderId="1" xfId="0" applyFont="1" applyFill="1" applyBorder="1" applyAlignment="1">
      <alignment horizontal="left"/>
    </xf>
    <xf numFmtId="1" fontId="8" fillId="0" borderId="1" xfId="0" applyNumberFormat="1" applyFont="1" applyFill="1" applyBorder="1" applyAlignment="1">
      <alignment horizontal="right"/>
    </xf>
    <xf numFmtId="0" fontId="9" fillId="0" borderId="2" xfId="0" applyFont="1" applyBorder="1"/>
    <xf numFmtId="0" fontId="9" fillId="0" borderId="1" xfId="0" applyFont="1" applyBorder="1"/>
    <xf numFmtId="1" fontId="8" fillId="3" borderId="1" xfId="0" applyNumberFormat="1" applyFont="1" applyFill="1" applyBorder="1" applyAlignment="1">
      <alignment horizontal="right"/>
    </xf>
    <xf numFmtId="0" fontId="9" fillId="3" borderId="2" xfId="0" applyFont="1" applyFill="1" applyBorder="1"/>
    <xf numFmtId="0" fontId="9" fillId="3" borderId="3" xfId="0" applyFont="1" applyFill="1" applyBorder="1"/>
    <xf numFmtId="0" fontId="4" fillId="3" borderId="1" xfId="0" applyFont="1" applyFill="1" applyBorder="1" applyAlignment="1">
      <alignment vertical="center"/>
    </xf>
    <xf numFmtId="0" fontId="4" fillId="5" borderId="1" xfId="0" applyNumberFormat="1" applyFont="1" applyFill="1" applyBorder="1"/>
    <xf numFmtId="2" fontId="4" fillId="4" borderId="1" xfId="0" applyNumberFormat="1" applyFont="1" applyFill="1" applyBorder="1" applyAlignment="1">
      <alignment horizontal="right" vertical="center"/>
    </xf>
    <xf numFmtId="0" fontId="4" fillId="4" borderId="1" xfId="0" applyNumberFormat="1" applyFont="1" applyFill="1" applyBorder="1" applyAlignment="1">
      <alignment horizontal="left" wrapText="1"/>
    </xf>
    <xf numFmtId="0" fontId="4" fillId="4" borderId="1" xfId="0" applyNumberFormat="1" applyFont="1" applyFill="1" applyBorder="1" applyAlignment="1">
      <alignment horizontal="left"/>
    </xf>
    <xf numFmtId="0" fontId="2" fillId="4" borderId="1" xfId="0" applyFont="1" applyFill="1" applyBorder="1"/>
    <xf numFmtId="0" fontId="4" fillId="4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/>
    </xf>
    <xf numFmtId="2" fontId="4" fillId="3" borderId="1" xfId="0" applyNumberFormat="1" applyFont="1" applyFill="1" applyBorder="1" applyAlignment="1">
      <alignment horizontal="right" vertical="center"/>
    </xf>
    <xf numFmtId="0" fontId="5" fillId="4" borderId="1" xfId="0" applyFont="1" applyFill="1" applyBorder="1" applyAlignment="1">
      <alignment horizontal="left"/>
    </xf>
    <xf numFmtId="0" fontId="9" fillId="0" borderId="2" xfId="0" applyFont="1" applyFill="1" applyBorder="1"/>
    <xf numFmtId="0" fontId="9" fillId="0" borderId="3" xfId="0" applyFont="1" applyFill="1" applyBorder="1"/>
    <xf numFmtId="0" fontId="4" fillId="0" borderId="1" xfId="0" applyFont="1" applyFill="1" applyBorder="1" applyAlignment="1">
      <alignment vertical="center"/>
    </xf>
    <xf numFmtId="0" fontId="4" fillId="0" borderId="2" xfId="0" applyFont="1" applyFill="1" applyBorder="1"/>
    <xf numFmtId="0" fontId="4" fillId="0" borderId="3" xfId="0" applyFont="1" applyFill="1" applyBorder="1"/>
    <xf numFmtId="0" fontId="4" fillId="4" borderId="1" xfId="0" applyNumberFormat="1" applyFont="1" applyFill="1" applyBorder="1" applyAlignment="1">
      <alignment horizontal="left" vertical="center"/>
    </xf>
    <xf numFmtId="0" fontId="4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left"/>
    </xf>
    <xf numFmtId="0" fontId="10" fillId="0" borderId="1" xfId="0" applyFont="1" applyFill="1" applyBorder="1" applyAlignment="1">
      <alignment horizontal="left"/>
    </xf>
    <xf numFmtId="0" fontId="8" fillId="0" borderId="1" xfId="0" applyFont="1" applyBorder="1"/>
    <xf numFmtId="1" fontId="8" fillId="0" borderId="1" xfId="0" applyNumberFormat="1" applyFont="1" applyBorder="1"/>
    <xf numFmtId="0" fontId="9" fillId="3" borderId="1" xfId="0" applyFont="1" applyFill="1" applyBorder="1"/>
    <xf numFmtId="0" fontId="1" fillId="0" borderId="0" xfId="0" applyFont="1" applyAlignment="1"/>
    <xf numFmtId="0" fontId="4" fillId="0" borderId="1" xfId="0" applyFont="1" applyBorder="1" applyAlignment="1">
      <alignment horizontal="left"/>
    </xf>
    <xf numFmtId="0" fontId="4" fillId="0" borderId="0" xfId="0" applyFont="1"/>
    <xf numFmtId="0" fontId="5" fillId="0" borderId="0" xfId="0" applyFont="1"/>
    <xf numFmtId="1" fontId="3" fillId="2" borderId="1" xfId="0" applyNumberFormat="1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left"/>
    </xf>
    <xf numFmtId="1" fontId="1" fillId="0" borderId="0" xfId="0" applyNumberFormat="1" applyFont="1"/>
    <xf numFmtId="0" fontId="5" fillId="8" borderId="1" xfId="0" applyFont="1" applyFill="1" applyBorder="1" applyAlignment="1">
      <alignment horizontal="left"/>
    </xf>
    <xf numFmtId="0" fontId="4" fillId="8" borderId="1" xfId="0" applyNumberFormat="1" applyFont="1" applyFill="1" applyBorder="1"/>
    <xf numFmtId="0" fontId="4" fillId="8" borderId="1" xfId="0" applyFont="1" applyFill="1" applyBorder="1" applyAlignment="1">
      <alignment horizontal="center"/>
    </xf>
    <xf numFmtId="0" fontId="4" fillId="8" borderId="1" xfId="0" applyFont="1" applyFill="1" applyBorder="1"/>
    <xf numFmtId="0" fontId="4" fillId="8" borderId="1" xfId="0" applyNumberFormat="1" applyFont="1" applyFill="1" applyBorder="1" applyAlignment="1">
      <alignment horizontal="center"/>
    </xf>
    <xf numFmtId="1" fontId="4" fillId="8" borderId="1" xfId="0" applyNumberFormat="1" applyFont="1" applyFill="1" applyBorder="1" applyAlignment="1">
      <alignment horizontal="right" vertical="center"/>
    </xf>
    <xf numFmtId="1" fontId="4" fillId="8" borderId="1" xfId="0" applyNumberFormat="1" applyFont="1" applyFill="1" applyBorder="1" applyAlignment="1">
      <alignment horizontal="right"/>
    </xf>
    <xf numFmtId="2" fontId="4" fillId="8" borderId="1" xfId="0" applyNumberFormat="1" applyFont="1" applyFill="1" applyBorder="1" applyAlignment="1">
      <alignment horizontal="right"/>
    </xf>
    <xf numFmtId="1" fontId="8" fillId="8" borderId="1" xfId="0" applyNumberFormat="1" applyFont="1" applyFill="1" applyBorder="1" applyAlignment="1">
      <alignment horizontal="right"/>
    </xf>
    <xf numFmtId="0" fontId="9" fillId="8" borderId="2" xfId="0" applyFont="1" applyFill="1" applyBorder="1"/>
    <xf numFmtId="0" fontId="9" fillId="8" borderId="3" xfId="0" applyFont="1" applyFill="1" applyBorder="1"/>
    <xf numFmtId="0" fontId="4" fillId="8" borderId="1" xfId="0" applyFont="1" applyFill="1" applyBorder="1" applyAlignment="1">
      <alignment vertical="center"/>
    </xf>
    <xf numFmtId="0" fontId="5" fillId="9" borderId="1" xfId="0" applyFont="1" applyFill="1" applyBorder="1" applyAlignment="1">
      <alignment horizontal="left"/>
    </xf>
    <xf numFmtId="0" fontId="4" fillId="9" borderId="1" xfId="0" applyNumberFormat="1" applyFont="1" applyFill="1" applyBorder="1"/>
    <xf numFmtId="0" fontId="4" fillId="9" borderId="1" xfId="0" applyFont="1" applyFill="1" applyBorder="1" applyAlignment="1">
      <alignment horizontal="center"/>
    </xf>
    <xf numFmtId="0" fontId="4" fillId="9" borderId="1" xfId="0" applyFont="1" applyFill="1" applyBorder="1"/>
    <xf numFmtId="0" fontId="4" fillId="9" borderId="1" xfId="0" applyNumberFormat="1" applyFont="1" applyFill="1" applyBorder="1" applyAlignment="1">
      <alignment horizontal="center"/>
    </xf>
    <xf numFmtId="1" fontId="4" fillId="9" borderId="1" xfId="0" applyNumberFormat="1" applyFont="1" applyFill="1" applyBorder="1" applyAlignment="1">
      <alignment horizontal="right" vertical="center"/>
    </xf>
    <xf numFmtId="1" fontId="4" fillId="9" borderId="1" xfId="0" applyNumberFormat="1" applyFont="1" applyFill="1" applyBorder="1" applyAlignment="1">
      <alignment horizontal="right"/>
    </xf>
    <xf numFmtId="2" fontId="4" fillId="9" borderId="1" xfId="0" applyNumberFormat="1" applyFont="1" applyFill="1" applyBorder="1" applyAlignment="1">
      <alignment horizontal="right"/>
    </xf>
    <xf numFmtId="1" fontId="8" fillId="9" borderId="1" xfId="0" applyNumberFormat="1" applyFont="1" applyFill="1" applyBorder="1" applyAlignment="1">
      <alignment horizontal="right"/>
    </xf>
    <xf numFmtId="0" fontId="9" fillId="9" borderId="2" xfId="0" applyFont="1" applyFill="1" applyBorder="1"/>
    <xf numFmtId="0" fontId="9" fillId="9" borderId="3" xfId="0" applyFont="1" applyFill="1" applyBorder="1"/>
    <xf numFmtId="0" fontId="4" fillId="9" borderId="1" xfId="0" applyFont="1" applyFill="1" applyBorder="1" applyAlignment="1">
      <alignment vertical="center"/>
    </xf>
    <xf numFmtId="0" fontId="5" fillId="10" borderId="1" xfId="0" applyFont="1" applyFill="1" applyBorder="1" applyAlignment="1">
      <alignment horizontal="left"/>
    </xf>
    <xf numFmtId="0" fontId="4" fillId="10" borderId="1" xfId="0" applyNumberFormat="1" applyFont="1" applyFill="1" applyBorder="1"/>
    <xf numFmtId="0" fontId="4" fillId="10" borderId="1" xfId="0" applyFont="1" applyFill="1" applyBorder="1" applyAlignment="1">
      <alignment horizontal="center"/>
    </xf>
    <xf numFmtId="0" fontId="4" fillId="10" borderId="1" xfId="0" applyFont="1" applyFill="1" applyBorder="1"/>
    <xf numFmtId="0" fontId="4" fillId="10" borderId="1" xfId="0" applyNumberFormat="1" applyFont="1" applyFill="1" applyBorder="1" applyAlignment="1">
      <alignment horizontal="center"/>
    </xf>
    <xf numFmtId="1" fontId="4" fillId="10" borderId="1" xfId="0" applyNumberFormat="1" applyFont="1" applyFill="1" applyBorder="1" applyAlignment="1">
      <alignment horizontal="right" vertical="center"/>
    </xf>
    <xf numFmtId="1" fontId="4" fillId="10" borderId="1" xfId="0" applyNumberFormat="1" applyFont="1" applyFill="1" applyBorder="1" applyAlignment="1">
      <alignment horizontal="right"/>
    </xf>
    <xf numFmtId="2" fontId="4" fillId="10" borderId="1" xfId="0" applyNumberFormat="1" applyFont="1" applyFill="1" applyBorder="1" applyAlignment="1">
      <alignment horizontal="right"/>
    </xf>
    <xf numFmtId="1" fontId="8" fillId="10" borderId="1" xfId="0" applyNumberFormat="1" applyFont="1" applyFill="1" applyBorder="1" applyAlignment="1">
      <alignment horizontal="right"/>
    </xf>
    <xf numFmtId="0" fontId="9" fillId="10" borderId="2" xfId="0" applyFont="1" applyFill="1" applyBorder="1"/>
    <xf numFmtId="0" fontId="9" fillId="10" borderId="3" xfId="0" applyFont="1" applyFill="1" applyBorder="1"/>
    <xf numFmtId="0" fontId="4" fillId="10" borderId="1" xfId="0" applyFont="1" applyFill="1" applyBorder="1" applyAlignment="1">
      <alignment vertical="center"/>
    </xf>
    <xf numFmtId="0" fontId="5" fillId="11" borderId="1" xfId="0" applyFont="1" applyFill="1" applyBorder="1" applyAlignment="1">
      <alignment horizontal="left"/>
    </xf>
    <xf numFmtId="0" fontId="4" fillId="11" borderId="1" xfId="0" applyNumberFormat="1" applyFont="1" applyFill="1" applyBorder="1"/>
    <xf numFmtId="0" fontId="4" fillId="11" borderId="1" xfId="0" applyFont="1" applyFill="1" applyBorder="1" applyAlignment="1">
      <alignment horizontal="center"/>
    </xf>
    <xf numFmtId="0" fontId="4" fillId="11" borderId="1" xfId="0" applyFont="1" applyFill="1" applyBorder="1"/>
    <xf numFmtId="0" fontId="4" fillId="11" borderId="1" xfId="0" applyNumberFormat="1" applyFont="1" applyFill="1" applyBorder="1" applyAlignment="1">
      <alignment horizontal="center"/>
    </xf>
    <xf numFmtId="1" fontId="4" fillId="11" borderId="1" xfId="0" applyNumberFormat="1" applyFont="1" applyFill="1" applyBorder="1" applyAlignment="1">
      <alignment horizontal="right" vertical="center"/>
    </xf>
    <xf numFmtId="1" fontId="4" fillId="11" borderId="1" xfId="0" applyNumberFormat="1" applyFont="1" applyFill="1" applyBorder="1" applyAlignment="1">
      <alignment horizontal="right"/>
    </xf>
    <xf numFmtId="2" fontId="4" fillId="11" borderId="1" xfId="0" applyNumberFormat="1" applyFont="1" applyFill="1" applyBorder="1" applyAlignment="1">
      <alignment horizontal="right"/>
    </xf>
    <xf numFmtId="1" fontId="8" fillId="11" borderId="1" xfId="0" applyNumberFormat="1" applyFont="1" applyFill="1" applyBorder="1" applyAlignment="1">
      <alignment horizontal="right"/>
    </xf>
    <xf numFmtId="0" fontId="9" fillId="11" borderId="2" xfId="0" applyFont="1" applyFill="1" applyBorder="1"/>
    <xf numFmtId="0" fontId="9" fillId="11" borderId="3" xfId="0" applyFont="1" applyFill="1" applyBorder="1"/>
    <xf numFmtId="0" fontId="4" fillId="11" borderId="1" xfId="0" applyFont="1" applyFill="1" applyBorder="1" applyAlignment="1">
      <alignment vertical="center"/>
    </xf>
    <xf numFmtId="0" fontId="1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12" fillId="3" borderId="1" xfId="0" applyNumberFormat="1" applyFont="1" applyFill="1" applyBorder="1"/>
    <xf numFmtId="0" fontId="12" fillId="10" borderId="1" xfId="0" applyNumberFormat="1" applyFont="1" applyFill="1" applyBorder="1"/>
    <xf numFmtId="0" fontId="13" fillId="11" borderId="1" xfId="0" applyNumberFormat="1" applyFont="1" applyFill="1" applyBorder="1"/>
    <xf numFmtId="0" fontId="12" fillId="9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16"/>
  <sheetViews>
    <sheetView topLeftCell="A70" zoomScaleNormal="100" zoomScaleSheetLayoutView="110" workbookViewId="0">
      <selection activeCell="D51" sqref="D51"/>
    </sheetView>
  </sheetViews>
  <sheetFormatPr defaultRowHeight="15"/>
  <cols>
    <col min="1" max="1" width="8.125" style="25" customWidth="1"/>
    <col min="2" max="2" width="10.5" style="34" customWidth="1"/>
    <col min="3" max="3" width="2.625" style="25" customWidth="1"/>
    <col min="4" max="4" width="22" style="25" customWidth="1"/>
    <col min="5" max="5" width="25.62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32" t="s">
        <v>89</v>
      </c>
      <c r="B2" s="8" t="s">
        <v>58</v>
      </c>
      <c r="C2" s="27"/>
      <c r="D2" s="8" t="s">
        <v>39</v>
      </c>
      <c r="E2" s="8" t="s">
        <v>128</v>
      </c>
      <c r="F2" s="11">
        <v>5</v>
      </c>
      <c r="G2" s="11" t="s">
        <v>72</v>
      </c>
      <c r="H2" s="9"/>
      <c r="I2" s="9">
        <v>1</v>
      </c>
      <c r="J2" s="9">
        <v>15</v>
      </c>
      <c r="K2" s="9">
        <f>J2-I2+1</f>
        <v>15</v>
      </c>
      <c r="L2" s="9">
        <v>30</v>
      </c>
      <c r="M2" s="9"/>
      <c r="N2" s="12">
        <f>L2/K2</f>
        <v>2</v>
      </c>
      <c r="O2" s="13">
        <f>M2/6</f>
        <v>0</v>
      </c>
      <c r="P2" s="14"/>
      <c r="Q2" s="15">
        <f>IF(K2=0,0,L2)</f>
        <v>30</v>
      </c>
      <c r="R2" s="16">
        <f>IF(K2=0,0,M2/1.5)</f>
        <v>0</v>
      </c>
      <c r="S2" s="15">
        <f>P2+Q2+R2</f>
        <v>30</v>
      </c>
      <c r="T2" s="27"/>
      <c r="U2" s="27"/>
    </row>
    <row r="3" spans="1:21" s="26" customFormat="1" ht="15.95" customHeight="1">
      <c r="A3" s="32" t="s">
        <v>89</v>
      </c>
      <c r="B3" s="8" t="s">
        <v>56</v>
      </c>
      <c r="C3" s="9"/>
      <c r="D3" s="8" t="s">
        <v>39</v>
      </c>
      <c r="E3" s="8" t="s">
        <v>128</v>
      </c>
      <c r="F3" s="11">
        <v>5</v>
      </c>
      <c r="G3" s="11" t="s">
        <v>12</v>
      </c>
      <c r="H3" s="9"/>
      <c r="I3" s="9">
        <v>1</v>
      </c>
      <c r="J3" s="9">
        <v>15</v>
      </c>
      <c r="K3" s="9">
        <f>J3-I3+1</f>
        <v>15</v>
      </c>
      <c r="L3" s="9">
        <v>30</v>
      </c>
      <c r="M3" s="9"/>
      <c r="N3" s="12">
        <f>L3/K3</f>
        <v>2</v>
      </c>
      <c r="O3" s="13">
        <f>M3/5</f>
        <v>0</v>
      </c>
      <c r="P3" s="14"/>
      <c r="Q3" s="15">
        <f>IF(K3=0,0,L3)</f>
        <v>30</v>
      </c>
      <c r="R3" s="16">
        <f>IF(K3=0,0,M3/1.5)</f>
        <v>0</v>
      </c>
      <c r="S3" s="15">
        <f>P3+Q3+R3</f>
        <v>30</v>
      </c>
      <c r="T3" s="27"/>
      <c r="U3" s="27"/>
    </row>
    <row r="4" spans="1:21" s="26" customFormat="1" ht="15.95" customHeight="1">
      <c r="A4" s="32" t="s">
        <v>89</v>
      </c>
      <c r="B4" s="8" t="s">
        <v>57</v>
      </c>
      <c r="C4" s="9"/>
      <c r="D4" s="8" t="s">
        <v>39</v>
      </c>
      <c r="E4" s="8" t="s">
        <v>128</v>
      </c>
      <c r="F4" s="11">
        <v>6</v>
      </c>
      <c r="G4" s="11" t="s">
        <v>74</v>
      </c>
      <c r="H4" s="9"/>
      <c r="I4" s="9">
        <v>1</v>
      </c>
      <c r="J4" s="9">
        <v>15</v>
      </c>
      <c r="K4" s="9">
        <f>J4-I4+1</f>
        <v>15</v>
      </c>
      <c r="L4" s="9">
        <v>30</v>
      </c>
      <c r="M4" s="9"/>
      <c r="N4" s="12">
        <f>L4/K4</f>
        <v>2</v>
      </c>
      <c r="O4" s="13">
        <v>0</v>
      </c>
      <c r="P4" s="14"/>
      <c r="Q4" s="15">
        <f>IF(K4=0,0,L4)</f>
        <v>30</v>
      </c>
      <c r="R4" s="16">
        <f>IF(K4=0,0,M4/1.5)</f>
        <v>0</v>
      </c>
      <c r="S4" s="15">
        <f>P4+Q4+R4</f>
        <v>30</v>
      </c>
      <c r="T4" s="27"/>
      <c r="U4" s="27"/>
    </row>
    <row r="5" spans="1:21" s="26" customFormat="1" ht="15.95" customHeight="1">
      <c r="A5" s="32"/>
      <c r="B5" s="8"/>
      <c r="C5" s="27"/>
      <c r="D5" s="8"/>
      <c r="E5" s="8"/>
      <c r="F5" s="11"/>
      <c r="G5" s="11"/>
      <c r="H5" s="9"/>
      <c r="I5" s="9"/>
      <c r="J5" s="9"/>
      <c r="K5" s="9"/>
      <c r="L5" s="9"/>
      <c r="M5" s="9"/>
      <c r="N5" s="12"/>
      <c r="O5" s="13"/>
      <c r="P5" s="14"/>
      <c r="Q5" s="15"/>
      <c r="R5" s="16"/>
      <c r="S5" s="15"/>
      <c r="T5" s="27"/>
      <c r="U5" s="27"/>
    </row>
    <row r="6" spans="1:21" s="27" customFormat="1">
      <c r="A6" s="30" t="s">
        <v>70</v>
      </c>
      <c r="B6" s="8" t="s">
        <v>51</v>
      </c>
      <c r="C6" s="9"/>
      <c r="D6" s="10" t="s">
        <v>13</v>
      </c>
      <c r="E6" s="10" t="s">
        <v>117</v>
      </c>
      <c r="F6" s="11">
        <v>2</v>
      </c>
      <c r="G6" s="11" t="s">
        <v>75</v>
      </c>
      <c r="H6" s="9"/>
      <c r="I6" s="9">
        <v>1</v>
      </c>
      <c r="J6" s="9">
        <v>15</v>
      </c>
      <c r="K6" s="9">
        <f>J6-I6+1</f>
        <v>15</v>
      </c>
      <c r="L6" s="9">
        <v>45</v>
      </c>
      <c r="M6" s="9"/>
      <c r="N6" s="12">
        <f>L6/K6</f>
        <v>3</v>
      </c>
      <c r="O6" s="13">
        <f>M6/5</f>
        <v>0</v>
      </c>
      <c r="P6" s="14"/>
      <c r="Q6" s="15">
        <f>IF(K6=0,0,L6)</f>
        <v>45</v>
      </c>
      <c r="R6" s="16">
        <f>IF(K6=0,0,M6/1.5)</f>
        <v>0</v>
      </c>
      <c r="S6" s="15">
        <f>P6+Q6+R6</f>
        <v>45</v>
      </c>
    </row>
    <row r="7" spans="1:21" s="27" customFormat="1">
      <c r="A7" s="30" t="s">
        <v>70</v>
      </c>
      <c r="B7" s="8" t="s">
        <v>53</v>
      </c>
      <c r="C7" s="9"/>
      <c r="D7" s="8" t="s">
        <v>13</v>
      </c>
      <c r="E7" s="10" t="s">
        <v>117</v>
      </c>
      <c r="F7" s="11">
        <v>2</v>
      </c>
      <c r="G7" s="11" t="s">
        <v>83</v>
      </c>
      <c r="H7" s="9"/>
      <c r="I7" s="9">
        <v>1</v>
      </c>
      <c r="J7" s="9">
        <v>15</v>
      </c>
      <c r="K7" s="9">
        <f>J7-I7+1</f>
        <v>15</v>
      </c>
      <c r="L7" s="9">
        <v>45</v>
      </c>
      <c r="M7" s="9"/>
      <c r="N7" s="12">
        <f>L7/K7</f>
        <v>3</v>
      </c>
      <c r="O7" s="13">
        <f>M7/5</f>
        <v>0</v>
      </c>
      <c r="P7" s="14"/>
      <c r="Q7" s="15">
        <f>IF(K7=0,0,L7)</f>
        <v>45</v>
      </c>
      <c r="R7" s="16">
        <f>IF(K7=0,0,M7/1.5)</f>
        <v>0</v>
      </c>
      <c r="S7" s="15">
        <f>P7+Q7+R7</f>
        <v>45</v>
      </c>
    </row>
    <row r="8" spans="1:21" s="26" customFormat="1" ht="15.95" customHeight="1">
      <c r="A8" s="30" t="s">
        <v>70</v>
      </c>
      <c r="B8" s="8" t="s">
        <v>50</v>
      </c>
      <c r="C8" s="9"/>
      <c r="D8" s="8" t="s">
        <v>13</v>
      </c>
      <c r="E8" s="10" t="s">
        <v>117</v>
      </c>
      <c r="F8" s="11">
        <v>4</v>
      </c>
      <c r="G8" s="11" t="s">
        <v>83</v>
      </c>
      <c r="H8" s="9"/>
      <c r="I8" s="9">
        <v>1</v>
      </c>
      <c r="J8" s="9">
        <v>15</v>
      </c>
      <c r="K8" s="9">
        <f>J8-I8+1</f>
        <v>15</v>
      </c>
      <c r="L8" s="9">
        <v>45</v>
      </c>
      <c r="M8" s="9"/>
      <c r="N8" s="12">
        <f>L8/K8</f>
        <v>3</v>
      </c>
      <c r="O8" s="13">
        <f>M8/6</f>
        <v>0</v>
      </c>
      <c r="P8" s="14"/>
      <c r="Q8" s="15">
        <f>IF(K8=0,0,L8)</f>
        <v>45</v>
      </c>
      <c r="R8" s="16">
        <f>IF(K8=0,0,M8/1.5)</f>
        <v>0</v>
      </c>
      <c r="S8" s="15">
        <f>P8+Q8+R8</f>
        <v>45</v>
      </c>
    </row>
    <row r="9" spans="1:21" s="48" customFormat="1">
      <c r="A9" s="30" t="s">
        <v>70</v>
      </c>
      <c r="B9" s="46" t="s">
        <v>71</v>
      </c>
      <c r="C9" s="47"/>
      <c r="D9" s="46" t="s">
        <v>11</v>
      </c>
      <c r="E9" s="101" t="s">
        <v>117</v>
      </c>
      <c r="F9" s="49">
        <v>5</v>
      </c>
      <c r="G9" s="49" t="s">
        <v>73</v>
      </c>
      <c r="H9" s="47"/>
      <c r="I9" s="47">
        <v>2</v>
      </c>
      <c r="J9" s="47">
        <v>16</v>
      </c>
      <c r="K9" s="47">
        <f>J9-I9+1</f>
        <v>15</v>
      </c>
      <c r="L9" s="47">
        <v>30</v>
      </c>
      <c r="M9" s="47"/>
      <c r="N9" s="50">
        <f>L9/K9</f>
        <v>2</v>
      </c>
      <c r="O9" s="51">
        <v>0</v>
      </c>
      <c r="Q9" s="52">
        <f>IF(K9=0,0,L9)</f>
        <v>30</v>
      </c>
      <c r="R9" s="100">
        <f>IF(K9=0,0,M9/1.5)</f>
        <v>0</v>
      </c>
      <c r="S9" s="52">
        <f>P9+Q9+R9</f>
        <v>30</v>
      </c>
    </row>
    <row r="10" spans="1:21" s="27" customFormat="1">
      <c r="A10" s="30" t="s">
        <v>70</v>
      </c>
      <c r="B10" s="8" t="s">
        <v>52</v>
      </c>
      <c r="C10" s="9"/>
      <c r="D10" s="8" t="s">
        <v>13</v>
      </c>
      <c r="E10" s="10" t="s">
        <v>117</v>
      </c>
      <c r="F10" s="11">
        <v>6</v>
      </c>
      <c r="G10" s="11" t="s">
        <v>83</v>
      </c>
      <c r="H10" s="9"/>
      <c r="I10" s="9">
        <v>1</v>
      </c>
      <c r="J10" s="9">
        <v>15</v>
      </c>
      <c r="K10" s="9">
        <f>J10-I10+1</f>
        <v>15</v>
      </c>
      <c r="L10" s="9">
        <v>45</v>
      </c>
      <c r="M10" s="9"/>
      <c r="N10" s="12">
        <f>L10/K10</f>
        <v>3</v>
      </c>
      <c r="O10" s="13">
        <f>M10/5</f>
        <v>0</v>
      </c>
      <c r="P10" s="14"/>
      <c r="Q10" s="15">
        <f>IF(K10=0,0,L10)</f>
        <v>45</v>
      </c>
      <c r="R10" s="16">
        <f>IF(K10=0,0,M10/1.5)</f>
        <v>0</v>
      </c>
      <c r="S10" s="15">
        <f>P10+Q10+R10</f>
        <v>45</v>
      </c>
    </row>
    <row r="11" spans="1:21" s="27" customFormat="1">
      <c r="A11" s="30"/>
      <c r="B11" s="8"/>
      <c r="C11" s="9"/>
      <c r="D11" s="8"/>
      <c r="E11" s="10"/>
      <c r="F11" s="11"/>
      <c r="G11" s="11"/>
      <c r="H11" s="9"/>
      <c r="I11" s="9"/>
      <c r="J11" s="9"/>
      <c r="K11" s="9"/>
      <c r="L11" s="9"/>
      <c r="M11" s="9"/>
      <c r="N11" s="12"/>
      <c r="O11" s="13"/>
      <c r="P11" s="14"/>
      <c r="Q11" s="15"/>
      <c r="R11" s="16"/>
      <c r="S11" s="15"/>
    </row>
    <row r="12" spans="1:21" s="27" customFormat="1">
      <c r="A12" s="30" t="s">
        <v>87</v>
      </c>
      <c r="B12" s="8" t="s">
        <v>53</v>
      </c>
      <c r="C12" s="9"/>
      <c r="D12" s="8" t="s">
        <v>41</v>
      </c>
      <c r="E12" s="10" t="s">
        <v>118</v>
      </c>
      <c r="F12" s="11">
        <v>2</v>
      </c>
      <c r="G12" s="11" t="s">
        <v>75</v>
      </c>
      <c r="H12" s="9"/>
      <c r="I12" s="9">
        <v>1</v>
      </c>
      <c r="J12" s="9">
        <v>15</v>
      </c>
      <c r="K12" s="9">
        <f>J12-I12+1</f>
        <v>15</v>
      </c>
      <c r="L12" s="9">
        <v>45</v>
      </c>
      <c r="M12" s="9"/>
      <c r="N12" s="12">
        <f>L12/K12</f>
        <v>3</v>
      </c>
      <c r="O12" s="13">
        <f>M12/5</f>
        <v>0</v>
      </c>
      <c r="P12" s="14"/>
      <c r="Q12" s="15">
        <f>IF(K12=0,0,L12)</f>
        <v>45</v>
      </c>
      <c r="R12" s="16">
        <f>IF(K12=0,0,M12/1.5)</f>
        <v>0</v>
      </c>
      <c r="S12" s="15">
        <f>P12+Q12+R12</f>
        <v>45</v>
      </c>
    </row>
    <row r="13" spans="1:21" s="27" customFormat="1">
      <c r="A13" s="30" t="s">
        <v>87</v>
      </c>
      <c r="B13" s="8" t="s">
        <v>51</v>
      </c>
      <c r="C13" s="9"/>
      <c r="D13" s="10" t="s">
        <v>24</v>
      </c>
      <c r="E13" s="10" t="s">
        <v>118</v>
      </c>
      <c r="F13" s="11">
        <v>2</v>
      </c>
      <c r="G13" s="11" t="s">
        <v>83</v>
      </c>
      <c r="H13" s="9"/>
      <c r="I13" s="9">
        <v>1</v>
      </c>
      <c r="J13" s="9">
        <v>15</v>
      </c>
      <c r="K13" s="9">
        <f>J13-I13+1</f>
        <v>15</v>
      </c>
      <c r="L13" s="9">
        <v>45</v>
      </c>
      <c r="M13" s="9"/>
      <c r="N13" s="12">
        <f>L13/K13</f>
        <v>3</v>
      </c>
      <c r="O13" s="13">
        <f>M13/5</f>
        <v>0</v>
      </c>
      <c r="P13" s="14"/>
      <c r="Q13" s="15">
        <f>IF(K13=0,0,L13)</f>
        <v>45</v>
      </c>
      <c r="R13" s="16">
        <f>IF(K13=0,0,M13/1.5)</f>
        <v>0</v>
      </c>
      <c r="S13" s="15">
        <f>P13+Q13+R13</f>
        <v>45</v>
      </c>
    </row>
    <row r="14" spans="1:21" s="27" customFormat="1">
      <c r="A14" s="30" t="s">
        <v>87</v>
      </c>
      <c r="B14" s="8" t="s">
        <v>71</v>
      </c>
      <c r="C14" s="9"/>
      <c r="D14" s="8" t="s">
        <v>41</v>
      </c>
      <c r="E14" s="29" t="s">
        <v>118</v>
      </c>
      <c r="F14" s="24">
        <v>3</v>
      </c>
      <c r="G14" s="11" t="s">
        <v>75</v>
      </c>
      <c r="H14" s="9"/>
      <c r="I14" s="9">
        <v>2</v>
      </c>
      <c r="J14" s="9">
        <v>16</v>
      </c>
      <c r="K14" s="9">
        <f>J14-I14+1</f>
        <v>15</v>
      </c>
      <c r="L14" s="9">
        <v>45</v>
      </c>
      <c r="M14" s="9"/>
      <c r="N14" s="12">
        <f>L14/K14</f>
        <v>3</v>
      </c>
      <c r="O14" s="13">
        <f>M14/6</f>
        <v>0</v>
      </c>
      <c r="P14" s="14"/>
      <c r="Q14" s="15">
        <f>IF(K14=0,0,L14)</f>
        <v>45</v>
      </c>
      <c r="R14" s="16">
        <f>IF(K14=0,0,M14/1.5)</f>
        <v>0</v>
      </c>
      <c r="S14" s="15">
        <f>P14+Q14+R14</f>
        <v>45</v>
      </c>
      <c r="T14" s="55"/>
      <c r="U14" s="56"/>
    </row>
    <row r="15" spans="1:21" s="27" customFormat="1">
      <c r="A15" s="30" t="s">
        <v>87</v>
      </c>
      <c r="B15" s="8" t="s">
        <v>50</v>
      </c>
      <c r="C15" s="9"/>
      <c r="D15" s="10" t="s">
        <v>24</v>
      </c>
      <c r="E15" s="10" t="s">
        <v>118</v>
      </c>
      <c r="F15" s="11">
        <v>4</v>
      </c>
      <c r="G15" s="11" t="s">
        <v>75</v>
      </c>
      <c r="H15" s="9"/>
      <c r="I15" s="9">
        <v>1</v>
      </c>
      <c r="J15" s="9">
        <v>15</v>
      </c>
      <c r="K15" s="9">
        <f t="shared" ref="K15" si="0">J15-I15+1</f>
        <v>15</v>
      </c>
      <c r="L15" s="9">
        <v>45</v>
      </c>
      <c r="M15" s="9"/>
      <c r="N15" s="12">
        <f t="shared" ref="N15" si="1">L15/K15</f>
        <v>3</v>
      </c>
      <c r="O15" s="13">
        <f>M15/6</f>
        <v>0</v>
      </c>
      <c r="P15" s="14"/>
      <c r="Q15" s="15">
        <f t="shared" ref="Q15" si="2">IF(K15=0,0,L15)</f>
        <v>45</v>
      </c>
      <c r="R15" s="16">
        <f t="shared" ref="R15" si="3">IF(K15=0,0,M15/1.5)</f>
        <v>0</v>
      </c>
      <c r="S15" s="15">
        <f t="shared" ref="S15" si="4">P15+Q15+R15</f>
        <v>45</v>
      </c>
      <c r="T15" s="26"/>
      <c r="U15" s="26"/>
    </row>
    <row r="16" spans="1:21" s="27" customFormat="1">
      <c r="A16" s="30" t="s">
        <v>87</v>
      </c>
      <c r="B16" s="8" t="s">
        <v>52</v>
      </c>
      <c r="C16" s="9"/>
      <c r="D16" s="10" t="s">
        <v>24</v>
      </c>
      <c r="E16" s="29" t="s">
        <v>118</v>
      </c>
      <c r="F16" s="11">
        <v>6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>L16/K16</f>
        <v>3</v>
      </c>
      <c r="O16" s="13">
        <f>M16/5</f>
        <v>0</v>
      </c>
      <c r="P16" s="14"/>
      <c r="Q16" s="15">
        <f>IF(K16=0,0,L16)</f>
        <v>45</v>
      </c>
      <c r="R16" s="16">
        <f>IF(K16=0,0,M16/1.5)</f>
        <v>0</v>
      </c>
      <c r="S16" s="15">
        <f>P16+Q16+R16</f>
        <v>45</v>
      </c>
    </row>
    <row r="17" spans="1:21" s="27" customFormat="1">
      <c r="A17" s="30"/>
      <c r="B17" s="8"/>
      <c r="C17" s="9"/>
      <c r="D17" s="8"/>
      <c r="E17" s="14"/>
      <c r="F17" s="24"/>
      <c r="G17" s="11"/>
      <c r="H17" s="9"/>
      <c r="I17" s="9"/>
      <c r="J17" s="9"/>
      <c r="K17" s="9"/>
      <c r="L17" s="9"/>
      <c r="M17" s="9"/>
      <c r="N17" s="12"/>
      <c r="O17" s="13"/>
      <c r="P17" s="14"/>
      <c r="Q17" s="15"/>
      <c r="R17" s="16"/>
      <c r="S17" s="15"/>
      <c r="T17" s="55"/>
      <c r="U17" s="56"/>
    </row>
    <row r="18" spans="1:21" s="28" customFormat="1">
      <c r="A18" s="7" t="s">
        <v>8</v>
      </c>
      <c r="B18" s="8" t="s">
        <v>50</v>
      </c>
      <c r="C18" s="9">
        <v>1</v>
      </c>
      <c r="D18" s="8" t="s">
        <v>38</v>
      </c>
      <c r="E18" s="7" t="s">
        <v>14</v>
      </c>
      <c r="F18" s="11" t="s">
        <v>77</v>
      </c>
      <c r="G18" s="11" t="s">
        <v>36</v>
      </c>
      <c r="H18" s="9">
        <v>1</v>
      </c>
      <c r="I18" s="9">
        <v>1</v>
      </c>
      <c r="J18" s="9">
        <v>6</v>
      </c>
      <c r="K18" s="9">
        <f t="shared" ref="K18:K27" si="5">J18-I18+1</f>
        <v>6</v>
      </c>
      <c r="L18" s="9"/>
      <c r="M18" s="9">
        <v>60</v>
      </c>
      <c r="N18" s="12">
        <f>M18/K18</f>
        <v>10</v>
      </c>
      <c r="O18" s="13">
        <f t="shared" ref="O18:O27" si="6">M18/5</f>
        <v>12</v>
      </c>
      <c r="P18" s="14"/>
      <c r="Q18" s="15">
        <f t="shared" ref="Q18:Q27" si="7">IF(K18=0,0,L18)</f>
        <v>0</v>
      </c>
      <c r="R18" s="16">
        <f t="shared" ref="R18:R27" si="8">IF(K18=0,0,M18/1.5)</f>
        <v>40</v>
      </c>
      <c r="S18" s="15">
        <f t="shared" ref="S18:S27" si="9">P18+Q18+R18</f>
        <v>40</v>
      </c>
      <c r="T18" s="55"/>
      <c r="U18" s="56"/>
    </row>
    <row r="19" spans="1:21" s="27" customFormat="1">
      <c r="A19" s="7" t="s">
        <v>8</v>
      </c>
      <c r="B19" s="8" t="s">
        <v>50</v>
      </c>
      <c r="C19" s="9">
        <v>2</v>
      </c>
      <c r="D19" s="8" t="s">
        <v>38</v>
      </c>
      <c r="E19" s="7" t="s">
        <v>14</v>
      </c>
      <c r="F19" s="11" t="s">
        <v>77</v>
      </c>
      <c r="G19" s="11" t="s">
        <v>37</v>
      </c>
      <c r="H19" s="9">
        <v>2</v>
      </c>
      <c r="I19" s="9">
        <v>1</v>
      </c>
      <c r="J19" s="9">
        <v>6</v>
      </c>
      <c r="K19" s="9">
        <f t="shared" si="5"/>
        <v>6</v>
      </c>
      <c r="L19" s="9"/>
      <c r="M19" s="9">
        <v>60</v>
      </c>
      <c r="N19" s="12">
        <f>M19/K19</f>
        <v>10</v>
      </c>
      <c r="O19" s="13">
        <f t="shared" si="6"/>
        <v>12</v>
      </c>
      <c r="P19" s="14"/>
      <c r="Q19" s="15">
        <f t="shared" si="7"/>
        <v>0</v>
      </c>
      <c r="R19" s="16">
        <f t="shared" si="8"/>
        <v>40</v>
      </c>
      <c r="S19" s="15">
        <f t="shared" si="9"/>
        <v>40</v>
      </c>
    </row>
    <row r="20" spans="1:21" s="27" customFormat="1">
      <c r="A20" s="7" t="s">
        <v>8</v>
      </c>
      <c r="B20" s="8" t="s">
        <v>52</v>
      </c>
      <c r="C20" s="9">
        <v>2</v>
      </c>
      <c r="D20" s="8" t="s">
        <v>38</v>
      </c>
      <c r="E20" s="7" t="s">
        <v>14</v>
      </c>
      <c r="F20" s="11" t="s">
        <v>77</v>
      </c>
      <c r="G20" s="11" t="s">
        <v>36</v>
      </c>
      <c r="H20" s="9">
        <v>1</v>
      </c>
      <c r="I20" s="9">
        <v>7</v>
      </c>
      <c r="J20" s="9">
        <v>12</v>
      </c>
      <c r="K20" s="9">
        <f t="shared" si="5"/>
        <v>6</v>
      </c>
      <c r="L20" s="9"/>
      <c r="M20" s="9">
        <v>60</v>
      </c>
      <c r="N20" s="12">
        <f t="shared" ref="N20:N27" si="10">L20/K20</f>
        <v>0</v>
      </c>
      <c r="O20" s="13">
        <f t="shared" si="6"/>
        <v>12</v>
      </c>
      <c r="P20" s="14"/>
      <c r="Q20" s="15">
        <f t="shared" si="7"/>
        <v>0</v>
      </c>
      <c r="R20" s="16">
        <f t="shared" si="8"/>
        <v>40</v>
      </c>
      <c r="S20" s="15">
        <f t="shared" si="9"/>
        <v>40</v>
      </c>
    </row>
    <row r="21" spans="1:21" s="27" customFormat="1">
      <c r="A21" s="7" t="s">
        <v>8</v>
      </c>
      <c r="B21" s="8" t="s">
        <v>52</v>
      </c>
      <c r="C21" s="9">
        <v>2</v>
      </c>
      <c r="D21" s="8" t="s">
        <v>68</v>
      </c>
      <c r="E21" s="7" t="s">
        <v>14</v>
      </c>
      <c r="F21" s="11" t="s">
        <v>77</v>
      </c>
      <c r="G21" s="11" t="s">
        <v>37</v>
      </c>
      <c r="H21" s="9">
        <v>2</v>
      </c>
      <c r="I21" s="9">
        <v>7</v>
      </c>
      <c r="J21" s="9">
        <v>12</v>
      </c>
      <c r="K21" s="9">
        <f t="shared" si="5"/>
        <v>6</v>
      </c>
      <c r="L21" s="9"/>
      <c r="M21" s="9">
        <v>60</v>
      </c>
      <c r="N21" s="12">
        <f t="shared" si="10"/>
        <v>0</v>
      </c>
      <c r="O21" s="13">
        <f t="shared" si="6"/>
        <v>12</v>
      </c>
      <c r="P21" s="14"/>
      <c r="Q21" s="15">
        <f t="shared" si="7"/>
        <v>0</v>
      </c>
      <c r="R21" s="16">
        <f t="shared" si="8"/>
        <v>40</v>
      </c>
      <c r="S21" s="15">
        <f t="shared" si="9"/>
        <v>40</v>
      </c>
    </row>
    <row r="22" spans="1:21" s="27" customFormat="1">
      <c r="A22" s="7" t="s">
        <v>8</v>
      </c>
      <c r="B22" s="8" t="s">
        <v>51</v>
      </c>
      <c r="C22" s="9">
        <v>1</v>
      </c>
      <c r="D22" s="8" t="s">
        <v>26</v>
      </c>
      <c r="E22" s="7" t="s">
        <v>14</v>
      </c>
      <c r="F22" s="11" t="s">
        <v>80</v>
      </c>
      <c r="G22" s="11" t="s">
        <v>36</v>
      </c>
      <c r="H22" s="9">
        <v>1</v>
      </c>
      <c r="I22" s="9">
        <v>1</v>
      </c>
      <c r="J22" s="9">
        <v>6</v>
      </c>
      <c r="K22" s="9">
        <f t="shared" si="5"/>
        <v>6</v>
      </c>
      <c r="L22" s="9"/>
      <c r="M22" s="9">
        <v>60</v>
      </c>
      <c r="N22" s="12">
        <f t="shared" si="10"/>
        <v>0</v>
      </c>
      <c r="O22" s="13">
        <f t="shared" si="6"/>
        <v>12</v>
      </c>
      <c r="P22" s="14"/>
      <c r="Q22" s="15">
        <f t="shared" si="7"/>
        <v>0</v>
      </c>
      <c r="R22" s="16">
        <f t="shared" si="8"/>
        <v>40</v>
      </c>
      <c r="S22" s="15">
        <f t="shared" si="9"/>
        <v>40</v>
      </c>
    </row>
    <row r="23" spans="1:21" s="27" customFormat="1">
      <c r="A23" s="7" t="s">
        <v>8</v>
      </c>
      <c r="B23" s="8" t="s">
        <v>51</v>
      </c>
      <c r="C23" s="9">
        <v>2</v>
      </c>
      <c r="D23" s="8" t="s">
        <v>26</v>
      </c>
      <c r="E23" s="7" t="s">
        <v>14</v>
      </c>
      <c r="F23" s="11" t="s">
        <v>80</v>
      </c>
      <c r="G23" s="11" t="s">
        <v>37</v>
      </c>
      <c r="H23" s="9">
        <v>1</v>
      </c>
      <c r="I23" s="9">
        <v>1</v>
      </c>
      <c r="J23" s="9">
        <v>6</v>
      </c>
      <c r="K23" s="9">
        <f t="shared" si="5"/>
        <v>6</v>
      </c>
      <c r="L23" s="9"/>
      <c r="M23" s="9">
        <v>60</v>
      </c>
      <c r="N23" s="12">
        <f t="shared" si="10"/>
        <v>0</v>
      </c>
      <c r="O23" s="13">
        <f t="shared" si="6"/>
        <v>12</v>
      </c>
      <c r="P23" s="14"/>
      <c r="Q23" s="15">
        <f t="shared" si="7"/>
        <v>0</v>
      </c>
      <c r="R23" s="16">
        <f t="shared" si="8"/>
        <v>40</v>
      </c>
      <c r="S23" s="15">
        <f t="shared" si="9"/>
        <v>40</v>
      </c>
    </row>
    <row r="24" spans="1:21" s="27" customFormat="1">
      <c r="A24" s="7" t="s">
        <v>8</v>
      </c>
      <c r="B24" s="8" t="s">
        <v>53</v>
      </c>
      <c r="C24" s="9">
        <v>1</v>
      </c>
      <c r="D24" s="8" t="s">
        <v>26</v>
      </c>
      <c r="E24" s="7" t="s">
        <v>14</v>
      </c>
      <c r="F24" s="11" t="s">
        <v>80</v>
      </c>
      <c r="G24" s="11" t="s">
        <v>36</v>
      </c>
      <c r="H24" s="9">
        <v>1</v>
      </c>
      <c r="I24" s="9">
        <v>7</v>
      </c>
      <c r="J24" s="9">
        <v>12</v>
      </c>
      <c r="K24" s="9">
        <f t="shared" si="5"/>
        <v>6</v>
      </c>
      <c r="L24" s="9"/>
      <c r="M24" s="9">
        <v>60</v>
      </c>
      <c r="N24" s="12">
        <f t="shared" si="10"/>
        <v>0</v>
      </c>
      <c r="O24" s="13">
        <f t="shared" si="6"/>
        <v>12</v>
      </c>
      <c r="P24" s="14"/>
      <c r="Q24" s="15">
        <f t="shared" si="7"/>
        <v>0</v>
      </c>
      <c r="R24" s="16">
        <f t="shared" si="8"/>
        <v>40</v>
      </c>
      <c r="S24" s="15">
        <f t="shared" si="9"/>
        <v>40</v>
      </c>
      <c r="T24" s="31"/>
    </row>
    <row r="25" spans="1:21" s="48" customFormat="1">
      <c r="A25" s="45" t="s">
        <v>8</v>
      </c>
      <c r="B25" s="46" t="s">
        <v>53</v>
      </c>
      <c r="C25" s="47">
        <v>2</v>
      </c>
      <c r="D25" s="46" t="s">
        <v>132</v>
      </c>
      <c r="E25" s="45" t="s">
        <v>14</v>
      </c>
      <c r="F25" s="49" t="s">
        <v>80</v>
      </c>
      <c r="G25" s="49" t="s">
        <v>37</v>
      </c>
      <c r="H25" s="47">
        <v>1</v>
      </c>
      <c r="I25" s="47">
        <v>7</v>
      </c>
      <c r="J25" s="47">
        <v>12</v>
      </c>
      <c r="K25" s="47">
        <f t="shared" si="5"/>
        <v>6</v>
      </c>
      <c r="L25" s="47"/>
      <c r="M25" s="47">
        <v>60</v>
      </c>
      <c r="N25" s="50">
        <f t="shared" si="10"/>
        <v>0</v>
      </c>
      <c r="O25" s="51">
        <f t="shared" si="6"/>
        <v>12</v>
      </c>
      <c r="Q25" s="52">
        <f t="shared" si="7"/>
        <v>0</v>
      </c>
      <c r="R25" s="100">
        <f t="shared" si="8"/>
        <v>40</v>
      </c>
      <c r="S25" s="52">
        <f t="shared" si="9"/>
        <v>40</v>
      </c>
      <c r="T25" s="103"/>
    </row>
    <row r="26" spans="1:21" s="48" customFormat="1">
      <c r="A26" s="45" t="s">
        <v>8</v>
      </c>
      <c r="B26" s="46" t="s">
        <v>76</v>
      </c>
      <c r="C26" s="47">
        <v>1</v>
      </c>
      <c r="D26" s="46" t="s">
        <v>38</v>
      </c>
      <c r="E26" s="45" t="s">
        <v>131</v>
      </c>
      <c r="F26" s="49" t="s">
        <v>78</v>
      </c>
      <c r="G26" s="49" t="s">
        <v>36</v>
      </c>
      <c r="H26" s="47">
        <v>1</v>
      </c>
      <c r="I26" s="47">
        <v>2</v>
      </c>
      <c r="J26" s="47">
        <v>11</v>
      </c>
      <c r="K26" s="47">
        <f t="shared" si="5"/>
        <v>10</v>
      </c>
      <c r="L26" s="47"/>
      <c r="M26" s="47">
        <v>120</v>
      </c>
      <c r="N26" s="50">
        <f t="shared" si="10"/>
        <v>0</v>
      </c>
      <c r="O26" s="51">
        <f t="shared" si="6"/>
        <v>24</v>
      </c>
      <c r="Q26" s="52">
        <f t="shared" si="7"/>
        <v>0</v>
      </c>
      <c r="R26" s="100">
        <f t="shared" si="8"/>
        <v>80</v>
      </c>
      <c r="S26" s="52">
        <f t="shared" si="9"/>
        <v>80</v>
      </c>
    </row>
    <row r="27" spans="1:21" s="27" customFormat="1">
      <c r="A27" s="7" t="s">
        <v>8</v>
      </c>
      <c r="B27" s="8" t="s">
        <v>79</v>
      </c>
      <c r="C27" s="9">
        <v>2</v>
      </c>
      <c r="D27" s="8" t="s">
        <v>26</v>
      </c>
      <c r="E27" s="7" t="s">
        <v>131</v>
      </c>
      <c r="F27" s="11" t="s">
        <v>78</v>
      </c>
      <c r="G27" s="11" t="s">
        <v>37</v>
      </c>
      <c r="H27" s="9">
        <v>2</v>
      </c>
      <c r="I27" s="9">
        <v>2</v>
      </c>
      <c r="J27" s="9">
        <v>11</v>
      </c>
      <c r="K27" s="9">
        <f t="shared" si="5"/>
        <v>10</v>
      </c>
      <c r="L27" s="9"/>
      <c r="M27" s="9">
        <v>120</v>
      </c>
      <c r="N27" s="12">
        <f t="shared" si="10"/>
        <v>0</v>
      </c>
      <c r="O27" s="13">
        <f t="shared" si="6"/>
        <v>24</v>
      </c>
      <c r="P27" s="14"/>
      <c r="Q27" s="15">
        <f t="shared" si="7"/>
        <v>0</v>
      </c>
      <c r="R27" s="16">
        <f t="shared" si="8"/>
        <v>80</v>
      </c>
      <c r="S27" s="15">
        <f t="shared" si="9"/>
        <v>80</v>
      </c>
    </row>
    <row r="28" spans="1:21" s="27" customFormat="1">
      <c r="A28" s="7"/>
      <c r="B28" s="8"/>
      <c r="C28" s="9"/>
      <c r="D28" s="8"/>
      <c r="E28" s="32"/>
      <c r="F28" s="11"/>
      <c r="G28" s="11"/>
      <c r="H28" s="9"/>
      <c r="I28" s="9"/>
      <c r="J28" s="9"/>
      <c r="K28" s="9"/>
      <c r="L28" s="9"/>
      <c r="M28" s="9"/>
      <c r="N28" s="12"/>
      <c r="O28" s="13"/>
      <c r="P28" s="14"/>
      <c r="Q28" s="15"/>
      <c r="R28" s="16"/>
      <c r="S28" s="15"/>
    </row>
    <row r="29" spans="1:21" s="27" customFormat="1">
      <c r="A29" s="7" t="s">
        <v>85</v>
      </c>
      <c r="B29" s="8" t="s">
        <v>57</v>
      </c>
      <c r="C29" s="9"/>
      <c r="D29" s="8" t="s">
        <v>28</v>
      </c>
      <c r="E29" s="14" t="s">
        <v>93</v>
      </c>
      <c r="F29" s="11">
        <v>2</v>
      </c>
      <c r="G29" s="11" t="s">
        <v>75</v>
      </c>
      <c r="H29" s="9"/>
      <c r="I29" s="9">
        <v>1</v>
      </c>
      <c r="J29" s="9">
        <v>15</v>
      </c>
      <c r="K29" s="9">
        <f t="shared" ref="K29:K38" si="11">J29-I29+1</f>
        <v>15</v>
      </c>
      <c r="L29" s="9">
        <v>45</v>
      </c>
      <c r="M29" s="9"/>
      <c r="N29" s="12">
        <f t="shared" ref="N29:N38" si="12">L29/K29</f>
        <v>3</v>
      </c>
      <c r="O29" s="13">
        <v>0</v>
      </c>
      <c r="P29" s="14"/>
      <c r="Q29" s="15">
        <f t="shared" ref="Q29:Q38" si="13">IF(K29=0,0,L29)</f>
        <v>45</v>
      </c>
      <c r="R29" s="16">
        <f t="shared" ref="R29:R38" si="14">IF(K29=0,0,M29/1.5)</f>
        <v>0</v>
      </c>
      <c r="S29" s="15">
        <f t="shared" ref="S29:S38" si="15">P29+Q29+R29</f>
        <v>45</v>
      </c>
    </row>
    <row r="30" spans="1:21" s="27" customFormat="1">
      <c r="A30" s="7" t="s">
        <v>85</v>
      </c>
      <c r="B30" s="8" t="s">
        <v>57</v>
      </c>
      <c r="C30" s="9"/>
      <c r="D30" s="8" t="s">
        <v>60</v>
      </c>
      <c r="E30" s="14" t="s">
        <v>23</v>
      </c>
      <c r="F30" s="11">
        <v>2</v>
      </c>
      <c r="G30" s="11" t="s">
        <v>83</v>
      </c>
      <c r="H30" s="9"/>
      <c r="I30" s="9">
        <v>1</v>
      </c>
      <c r="J30" s="9">
        <v>10</v>
      </c>
      <c r="K30" s="9">
        <f t="shared" si="11"/>
        <v>10</v>
      </c>
      <c r="L30" s="9">
        <v>30</v>
      </c>
      <c r="M30" s="9"/>
      <c r="N30" s="12">
        <f t="shared" si="12"/>
        <v>3</v>
      </c>
      <c r="O30" s="13">
        <v>0</v>
      </c>
      <c r="P30" s="14"/>
      <c r="Q30" s="15">
        <f t="shared" si="13"/>
        <v>30</v>
      </c>
      <c r="R30" s="16">
        <f t="shared" si="14"/>
        <v>0</v>
      </c>
      <c r="S30" s="15">
        <f t="shared" si="15"/>
        <v>30</v>
      </c>
    </row>
    <row r="31" spans="1:21" s="28" customFormat="1">
      <c r="A31" s="7" t="s">
        <v>85</v>
      </c>
      <c r="B31" s="8" t="s">
        <v>51</v>
      </c>
      <c r="C31" s="9"/>
      <c r="D31" s="8" t="s">
        <v>25</v>
      </c>
      <c r="E31" s="7" t="s">
        <v>43</v>
      </c>
      <c r="F31" s="18">
        <v>3</v>
      </c>
      <c r="G31" s="11" t="s">
        <v>73</v>
      </c>
      <c r="H31" s="9"/>
      <c r="I31" s="9">
        <v>1</v>
      </c>
      <c r="J31" s="9">
        <v>15</v>
      </c>
      <c r="K31" s="9">
        <f t="shared" si="11"/>
        <v>15</v>
      </c>
      <c r="L31" s="9">
        <v>30</v>
      </c>
      <c r="M31" s="9"/>
      <c r="N31" s="12">
        <f t="shared" si="12"/>
        <v>2</v>
      </c>
      <c r="O31" s="13">
        <f>M31/5</f>
        <v>0</v>
      </c>
      <c r="P31" s="14"/>
      <c r="Q31" s="15">
        <f t="shared" si="13"/>
        <v>30</v>
      </c>
      <c r="R31" s="16">
        <f t="shared" si="14"/>
        <v>0</v>
      </c>
      <c r="S31" s="15">
        <f t="shared" si="15"/>
        <v>30</v>
      </c>
      <c r="T31" s="55"/>
      <c r="U31" s="56"/>
    </row>
    <row r="32" spans="1:21" s="27" customFormat="1">
      <c r="A32" s="7" t="s">
        <v>85</v>
      </c>
      <c r="B32" s="8" t="s">
        <v>51</v>
      </c>
      <c r="C32" s="9"/>
      <c r="D32" s="8" t="s">
        <v>45</v>
      </c>
      <c r="E32" s="14" t="s">
        <v>112</v>
      </c>
      <c r="F32" s="24">
        <v>3</v>
      </c>
      <c r="G32" s="11" t="s">
        <v>72</v>
      </c>
      <c r="H32" s="9"/>
      <c r="I32" s="9">
        <v>1</v>
      </c>
      <c r="J32" s="9">
        <v>15</v>
      </c>
      <c r="K32" s="9">
        <f t="shared" si="11"/>
        <v>15</v>
      </c>
      <c r="L32" s="9">
        <v>30</v>
      </c>
      <c r="M32" s="9"/>
      <c r="N32" s="12">
        <f t="shared" si="12"/>
        <v>2</v>
      </c>
      <c r="O32" s="13">
        <f>M32/5</f>
        <v>0</v>
      </c>
      <c r="P32" s="14"/>
      <c r="Q32" s="15">
        <f t="shared" si="13"/>
        <v>30</v>
      </c>
      <c r="R32" s="16">
        <f t="shared" si="14"/>
        <v>0</v>
      </c>
      <c r="S32" s="15">
        <f t="shared" si="15"/>
        <v>30</v>
      </c>
    </row>
    <row r="33" spans="1:21" s="27" customFormat="1">
      <c r="A33" s="7" t="s">
        <v>85</v>
      </c>
      <c r="B33" s="8" t="s">
        <v>50</v>
      </c>
      <c r="C33" s="9"/>
      <c r="D33" s="8" t="s">
        <v>25</v>
      </c>
      <c r="E33" s="7" t="s">
        <v>43</v>
      </c>
      <c r="F33" s="18">
        <v>5</v>
      </c>
      <c r="G33" s="11" t="s">
        <v>73</v>
      </c>
      <c r="H33" s="9"/>
      <c r="I33" s="9">
        <v>1</v>
      </c>
      <c r="J33" s="9">
        <v>15</v>
      </c>
      <c r="K33" s="9">
        <f t="shared" si="11"/>
        <v>15</v>
      </c>
      <c r="L33" s="9">
        <v>30</v>
      </c>
      <c r="M33" s="9"/>
      <c r="N33" s="12">
        <f t="shared" si="12"/>
        <v>2</v>
      </c>
      <c r="O33" s="13">
        <f>M33/6</f>
        <v>0</v>
      </c>
      <c r="P33" s="14"/>
      <c r="Q33" s="15">
        <f t="shared" si="13"/>
        <v>30</v>
      </c>
      <c r="R33" s="16">
        <f t="shared" si="14"/>
        <v>0</v>
      </c>
      <c r="S33" s="15">
        <f t="shared" si="15"/>
        <v>30</v>
      </c>
    </row>
    <row r="34" spans="1:21" s="27" customFormat="1">
      <c r="A34" s="7" t="s">
        <v>85</v>
      </c>
      <c r="B34" s="8" t="s">
        <v>50</v>
      </c>
      <c r="C34" s="9"/>
      <c r="D34" s="8" t="s">
        <v>46</v>
      </c>
      <c r="E34" s="14" t="s">
        <v>112</v>
      </c>
      <c r="F34" s="11">
        <v>5</v>
      </c>
      <c r="G34" s="11" t="s">
        <v>72</v>
      </c>
      <c r="H34" s="9"/>
      <c r="I34" s="9">
        <v>1</v>
      </c>
      <c r="J34" s="9">
        <v>15</v>
      </c>
      <c r="K34" s="9">
        <f t="shared" si="11"/>
        <v>15</v>
      </c>
      <c r="L34" s="9">
        <v>30</v>
      </c>
      <c r="M34" s="9"/>
      <c r="N34" s="12">
        <f t="shared" si="12"/>
        <v>2</v>
      </c>
      <c r="O34" s="13">
        <f>M34/6</f>
        <v>0</v>
      </c>
      <c r="P34" s="14"/>
      <c r="Q34" s="15">
        <f t="shared" si="13"/>
        <v>30</v>
      </c>
      <c r="R34" s="16">
        <f t="shared" si="14"/>
        <v>0</v>
      </c>
      <c r="S34" s="15">
        <f t="shared" si="15"/>
        <v>30</v>
      </c>
      <c r="T34" s="55"/>
      <c r="U34" s="56"/>
    </row>
    <row r="35" spans="1:21" s="27" customFormat="1">
      <c r="A35" s="7" t="s">
        <v>85</v>
      </c>
      <c r="B35" s="8" t="s">
        <v>50</v>
      </c>
      <c r="C35" s="9"/>
      <c r="D35" s="8" t="s">
        <v>40</v>
      </c>
      <c r="E35" s="14" t="s">
        <v>84</v>
      </c>
      <c r="F35" s="11">
        <v>6</v>
      </c>
      <c r="G35" s="11" t="s">
        <v>73</v>
      </c>
      <c r="H35" s="9"/>
      <c r="I35" s="9">
        <v>1</v>
      </c>
      <c r="J35" s="9">
        <v>15</v>
      </c>
      <c r="K35" s="9">
        <f t="shared" si="11"/>
        <v>15</v>
      </c>
      <c r="L35" s="9">
        <v>30</v>
      </c>
      <c r="M35" s="9"/>
      <c r="N35" s="12">
        <f t="shared" si="12"/>
        <v>2</v>
      </c>
      <c r="O35" s="13">
        <f>M35/6</f>
        <v>0</v>
      </c>
      <c r="P35" s="14"/>
      <c r="Q35" s="15">
        <f t="shared" si="13"/>
        <v>30</v>
      </c>
      <c r="R35" s="16">
        <f t="shared" si="14"/>
        <v>0</v>
      </c>
      <c r="S35" s="15">
        <f t="shared" si="15"/>
        <v>30</v>
      </c>
    </row>
    <row r="36" spans="1:21" s="48" customFormat="1">
      <c r="A36" s="45" t="s">
        <v>85</v>
      </c>
      <c r="B36" s="46" t="s">
        <v>50</v>
      </c>
      <c r="C36" s="47"/>
      <c r="D36" s="46" t="s">
        <v>81</v>
      </c>
      <c r="E36" s="48" t="s">
        <v>111</v>
      </c>
      <c r="F36" s="49">
        <v>6</v>
      </c>
      <c r="G36" s="49" t="s">
        <v>72</v>
      </c>
      <c r="H36" s="47"/>
      <c r="I36" s="47">
        <v>1</v>
      </c>
      <c r="J36" s="47">
        <v>15</v>
      </c>
      <c r="K36" s="47">
        <f t="shared" si="11"/>
        <v>15</v>
      </c>
      <c r="L36" s="47">
        <v>30</v>
      </c>
      <c r="M36" s="47"/>
      <c r="N36" s="50">
        <f t="shared" si="12"/>
        <v>2</v>
      </c>
      <c r="O36" s="51">
        <f>M36/6</f>
        <v>0</v>
      </c>
      <c r="Q36" s="52">
        <f t="shared" si="13"/>
        <v>30</v>
      </c>
      <c r="R36" s="100">
        <f t="shared" si="14"/>
        <v>0</v>
      </c>
      <c r="S36" s="52">
        <f t="shared" si="15"/>
        <v>30</v>
      </c>
    </row>
    <row r="37" spans="1:21" s="27" customFormat="1">
      <c r="A37" s="7" t="s">
        <v>85</v>
      </c>
      <c r="B37" s="8" t="s">
        <v>53</v>
      </c>
      <c r="C37" s="9"/>
      <c r="D37" s="8" t="s">
        <v>81</v>
      </c>
      <c r="E37" s="14" t="s">
        <v>111</v>
      </c>
      <c r="F37" s="11">
        <v>6</v>
      </c>
      <c r="G37" s="49" t="s">
        <v>102</v>
      </c>
      <c r="H37" s="9"/>
      <c r="I37" s="9">
        <v>1</v>
      </c>
      <c r="J37" s="9">
        <v>15</v>
      </c>
      <c r="K37" s="9">
        <f t="shared" si="11"/>
        <v>15</v>
      </c>
      <c r="L37" s="9">
        <v>30</v>
      </c>
      <c r="M37" s="9"/>
      <c r="N37" s="12">
        <f t="shared" si="12"/>
        <v>2</v>
      </c>
      <c r="O37" s="13">
        <f>M37/5</f>
        <v>0</v>
      </c>
      <c r="P37" s="14"/>
      <c r="Q37" s="15">
        <f t="shared" si="13"/>
        <v>30</v>
      </c>
      <c r="R37" s="16">
        <f t="shared" si="14"/>
        <v>0</v>
      </c>
      <c r="S37" s="15">
        <f t="shared" si="15"/>
        <v>30</v>
      </c>
    </row>
    <row r="38" spans="1:21" s="27" customFormat="1">
      <c r="A38" s="7" t="s">
        <v>85</v>
      </c>
      <c r="B38" s="8" t="s">
        <v>53</v>
      </c>
      <c r="C38" s="9"/>
      <c r="D38" s="8" t="s">
        <v>44</v>
      </c>
      <c r="E38" s="7" t="s">
        <v>84</v>
      </c>
      <c r="F38" s="11">
        <v>6</v>
      </c>
      <c r="G38" s="49" t="s">
        <v>108</v>
      </c>
      <c r="H38" s="9"/>
      <c r="I38" s="9">
        <v>1</v>
      </c>
      <c r="J38" s="9">
        <v>15</v>
      </c>
      <c r="K38" s="9">
        <f t="shared" si="11"/>
        <v>15</v>
      </c>
      <c r="L38" s="9">
        <v>30</v>
      </c>
      <c r="M38" s="9"/>
      <c r="N38" s="12">
        <f t="shared" si="12"/>
        <v>2</v>
      </c>
      <c r="O38" s="13">
        <f>M38/5</f>
        <v>0</v>
      </c>
      <c r="P38" s="14"/>
      <c r="Q38" s="15">
        <f t="shared" si="13"/>
        <v>30</v>
      </c>
      <c r="R38" s="16">
        <f t="shared" si="14"/>
        <v>0</v>
      </c>
      <c r="S38" s="15">
        <f t="shared" si="15"/>
        <v>30</v>
      </c>
    </row>
    <row r="39" spans="1:21" s="27" customFormat="1">
      <c r="A39" s="7"/>
      <c r="B39" s="8"/>
      <c r="C39" s="9"/>
      <c r="D39" s="8"/>
      <c r="E39" s="14"/>
      <c r="F39" s="11"/>
      <c r="G39" s="49"/>
      <c r="H39" s="9"/>
      <c r="I39" s="9"/>
      <c r="J39" s="9"/>
      <c r="K39" s="9"/>
      <c r="L39" s="9"/>
      <c r="M39" s="9"/>
      <c r="N39" s="12"/>
      <c r="O39" s="13"/>
      <c r="P39" s="14"/>
      <c r="Q39" s="15"/>
      <c r="R39" s="16"/>
      <c r="S39" s="15"/>
    </row>
    <row r="40" spans="1:21" s="48" customFormat="1">
      <c r="A40" s="45" t="s">
        <v>86</v>
      </c>
      <c r="B40" s="46" t="s">
        <v>71</v>
      </c>
      <c r="D40" s="46" t="s">
        <v>29</v>
      </c>
      <c r="E40" s="46" t="s">
        <v>125</v>
      </c>
      <c r="F40" s="47">
        <v>2</v>
      </c>
      <c r="G40" s="49" t="s">
        <v>82</v>
      </c>
      <c r="I40" s="47">
        <v>2</v>
      </c>
      <c r="J40" s="47">
        <v>16</v>
      </c>
      <c r="K40" s="47">
        <f t="shared" ref="K40:K51" si="16">J40-I40+1</f>
        <v>15</v>
      </c>
      <c r="L40" s="47">
        <v>60</v>
      </c>
      <c r="M40" s="47"/>
      <c r="N40" s="50">
        <f t="shared" ref="N40:N51" si="17">L40/K40</f>
        <v>4</v>
      </c>
      <c r="O40" s="51">
        <f>M40/6</f>
        <v>0</v>
      </c>
      <c r="Q40" s="52">
        <f t="shared" ref="Q40:Q51" si="18">IF(K40=0,0,L40)</f>
        <v>60</v>
      </c>
      <c r="R40" s="100">
        <f t="shared" ref="R40:R51" si="19">IF(K40=0,0,M40/1.5)</f>
        <v>0</v>
      </c>
      <c r="S40" s="52">
        <f t="shared" ref="S40:S51" si="20">P40+Q40+R40</f>
        <v>60</v>
      </c>
    </row>
    <row r="41" spans="1:21" s="48" customFormat="1">
      <c r="A41" s="45" t="s">
        <v>86</v>
      </c>
      <c r="B41" s="46" t="s">
        <v>71</v>
      </c>
      <c r="D41" s="46" t="s">
        <v>29</v>
      </c>
      <c r="E41" s="46" t="s">
        <v>125</v>
      </c>
      <c r="F41" s="47">
        <v>2</v>
      </c>
      <c r="G41" s="49" t="s">
        <v>95</v>
      </c>
      <c r="I41" s="47">
        <v>17</v>
      </c>
      <c r="J41" s="47">
        <v>19</v>
      </c>
      <c r="K41" s="47">
        <f t="shared" si="16"/>
        <v>3</v>
      </c>
      <c r="L41" s="47">
        <v>15</v>
      </c>
      <c r="M41" s="47"/>
      <c r="N41" s="50">
        <f t="shared" ref="N41:N42" si="21">L41/K41</f>
        <v>5</v>
      </c>
      <c r="O41" s="51">
        <f>M41/6</f>
        <v>0</v>
      </c>
      <c r="Q41" s="52">
        <f t="shared" ref="Q41:Q42" si="22">IF(K41=0,0,L41)</f>
        <v>15</v>
      </c>
      <c r="R41" s="100">
        <f t="shared" ref="R41:R42" si="23">IF(K41=0,0,M41/1.5)</f>
        <v>0</v>
      </c>
      <c r="S41" s="52">
        <f t="shared" ref="S41:S42" si="24">P41+Q41+R41</f>
        <v>15</v>
      </c>
    </row>
    <row r="42" spans="1:21" s="48" customFormat="1">
      <c r="A42" s="45" t="s">
        <v>86</v>
      </c>
      <c r="B42" s="46" t="s">
        <v>71</v>
      </c>
      <c r="D42" s="46" t="s">
        <v>25</v>
      </c>
      <c r="E42" s="45" t="s">
        <v>126</v>
      </c>
      <c r="F42" s="49">
        <v>2</v>
      </c>
      <c r="G42" s="49" t="s">
        <v>74</v>
      </c>
      <c r="H42" s="47"/>
      <c r="I42" s="47">
        <v>2</v>
      </c>
      <c r="J42" s="47">
        <v>16</v>
      </c>
      <c r="K42" s="47">
        <f t="shared" ref="K42" si="25">J42-I42+1</f>
        <v>15</v>
      </c>
      <c r="L42" s="47">
        <v>30</v>
      </c>
      <c r="M42" s="47"/>
      <c r="N42" s="50">
        <f t="shared" si="21"/>
        <v>2</v>
      </c>
      <c r="O42" s="51">
        <f>M42/5</f>
        <v>0</v>
      </c>
      <c r="Q42" s="52">
        <f t="shared" si="22"/>
        <v>30</v>
      </c>
      <c r="R42" s="100">
        <f t="shared" si="23"/>
        <v>0</v>
      </c>
      <c r="S42" s="52">
        <f t="shared" si="24"/>
        <v>30</v>
      </c>
      <c r="T42" s="87"/>
      <c r="U42" s="88"/>
    </row>
    <row r="43" spans="1:21" s="27" customFormat="1">
      <c r="A43" s="7" t="s">
        <v>86</v>
      </c>
      <c r="B43" s="8" t="s">
        <v>53</v>
      </c>
      <c r="D43" s="8" t="s">
        <v>25</v>
      </c>
      <c r="E43" s="7" t="s">
        <v>43</v>
      </c>
      <c r="F43" s="11">
        <v>3</v>
      </c>
      <c r="G43" s="11" t="s">
        <v>72</v>
      </c>
      <c r="H43" s="9"/>
      <c r="I43" s="9">
        <v>1</v>
      </c>
      <c r="J43" s="9">
        <v>15</v>
      </c>
      <c r="K43" s="9">
        <f t="shared" si="16"/>
        <v>15</v>
      </c>
      <c r="L43" s="9">
        <v>30</v>
      </c>
      <c r="M43" s="9"/>
      <c r="N43" s="12">
        <f t="shared" si="17"/>
        <v>2</v>
      </c>
      <c r="O43" s="13">
        <f>M43/5</f>
        <v>0</v>
      </c>
      <c r="P43" s="14"/>
      <c r="Q43" s="15">
        <f t="shared" si="18"/>
        <v>30</v>
      </c>
      <c r="R43" s="16">
        <f t="shared" si="19"/>
        <v>0</v>
      </c>
      <c r="S43" s="15">
        <f t="shared" si="20"/>
        <v>30</v>
      </c>
      <c r="T43" s="55"/>
      <c r="U43" s="56"/>
    </row>
    <row r="44" spans="1:21" s="27" customFormat="1">
      <c r="A44" s="7" t="s">
        <v>86</v>
      </c>
      <c r="B44" s="8" t="s">
        <v>71</v>
      </c>
      <c r="C44" s="9"/>
      <c r="D44" s="8" t="s">
        <v>40</v>
      </c>
      <c r="E44" s="14" t="s">
        <v>121</v>
      </c>
      <c r="F44" s="24">
        <v>4</v>
      </c>
      <c r="G44" s="11" t="s">
        <v>82</v>
      </c>
      <c r="H44" s="9"/>
      <c r="I44" s="9">
        <v>2</v>
      </c>
      <c r="J44" s="9">
        <v>16</v>
      </c>
      <c r="K44" s="9">
        <f t="shared" si="16"/>
        <v>15</v>
      </c>
      <c r="L44" s="9">
        <v>60</v>
      </c>
      <c r="M44" s="9"/>
      <c r="N44" s="12">
        <f t="shared" si="17"/>
        <v>4</v>
      </c>
      <c r="O44" s="13">
        <f>M44/6</f>
        <v>0</v>
      </c>
      <c r="P44" s="14"/>
      <c r="Q44" s="15">
        <f t="shared" si="18"/>
        <v>60</v>
      </c>
      <c r="R44" s="16">
        <f t="shared" si="19"/>
        <v>0</v>
      </c>
      <c r="S44" s="15">
        <f t="shared" si="20"/>
        <v>60</v>
      </c>
    </row>
    <row r="45" spans="1:21" s="48" customFormat="1">
      <c r="A45" s="45" t="s">
        <v>86</v>
      </c>
      <c r="B45" s="46" t="s">
        <v>71</v>
      </c>
      <c r="D45" s="46" t="s">
        <v>30</v>
      </c>
      <c r="E45" s="45" t="s">
        <v>122</v>
      </c>
      <c r="F45" s="49">
        <v>4</v>
      </c>
      <c r="G45" s="49" t="s">
        <v>74</v>
      </c>
      <c r="H45" s="47"/>
      <c r="I45" s="47">
        <v>2</v>
      </c>
      <c r="J45" s="47">
        <v>16</v>
      </c>
      <c r="K45" s="47">
        <f>J45-I45+1</f>
        <v>15</v>
      </c>
      <c r="L45" s="47">
        <v>30</v>
      </c>
      <c r="M45" s="47"/>
      <c r="N45" s="50">
        <f>L45/K45</f>
        <v>2</v>
      </c>
      <c r="O45" s="51">
        <f>M45/5</f>
        <v>0</v>
      </c>
      <c r="Q45" s="52">
        <f>IF(K45=0,0,L45)</f>
        <v>30</v>
      </c>
      <c r="R45" s="100">
        <f>IF(K45=0,0,M45/1.5)</f>
        <v>0</v>
      </c>
      <c r="S45" s="52">
        <f>P45+Q45+R45</f>
        <v>30</v>
      </c>
      <c r="T45" s="87"/>
      <c r="U45" s="88"/>
    </row>
    <row r="46" spans="1:21" s="27" customFormat="1">
      <c r="A46" s="7" t="s">
        <v>86</v>
      </c>
      <c r="B46" s="8" t="s">
        <v>52</v>
      </c>
      <c r="C46" s="9"/>
      <c r="D46" s="8" t="s">
        <v>46</v>
      </c>
      <c r="E46" s="14" t="s">
        <v>112</v>
      </c>
      <c r="F46" s="11">
        <v>5</v>
      </c>
      <c r="G46" s="11" t="s">
        <v>73</v>
      </c>
      <c r="H46" s="9"/>
      <c r="I46" s="9">
        <v>1</v>
      </c>
      <c r="J46" s="9">
        <v>15</v>
      </c>
      <c r="K46" s="9">
        <f t="shared" si="16"/>
        <v>15</v>
      </c>
      <c r="L46" s="9">
        <v>30</v>
      </c>
      <c r="M46" s="9"/>
      <c r="N46" s="12">
        <f t="shared" si="17"/>
        <v>2</v>
      </c>
      <c r="O46" s="13">
        <f t="shared" ref="O46:O51" si="26">M46/5</f>
        <v>0</v>
      </c>
      <c r="P46" s="14"/>
      <c r="Q46" s="15">
        <f t="shared" si="18"/>
        <v>30</v>
      </c>
      <c r="R46" s="16">
        <f t="shared" si="19"/>
        <v>0</v>
      </c>
      <c r="S46" s="15">
        <f t="shared" si="20"/>
        <v>30</v>
      </c>
    </row>
    <row r="47" spans="1:21" s="27" customFormat="1">
      <c r="A47" s="7" t="s">
        <v>86</v>
      </c>
      <c r="B47" s="8" t="s">
        <v>52</v>
      </c>
      <c r="C47" s="9"/>
      <c r="D47" s="8" t="s">
        <v>25</v>
      </c>
      <c r="E47" s="7" t="s">
        <v>43</v>
      </c>
      <c r="F47" s="18">
        <v>5</v>
      </c>
      <c r="G47" s="11" t="s">
        <v>72</v>
      </c>
      <c r="H47" s="9"/>
      <c r="I47" s="9">
        <v>1</v>
      </c>
      <c r="J47" s="9">
        <v>15</v>
      </c>
      <c r="K47" s="9">
        <f t="shared" si="16"/>
        <v>15</v>
      </c>
      <c r="L47" s="9">
        <v>30</v>
      </c>
      <c r="M47" s="9"/>
      <c r="N47" s="12">
        <f t="shared" si="17"/>
        <v>2</v>
      </c>
      <c r="O47" s="13">
        <f t="shared" si="26"/>
        <v>0</v>
      </c>
      <c r="P47" s="14"/>
      <c r="Q47" s="15">
        <f t="shared" si="18"/>
        <v>30</v>
      </c>
      <c r="R47" s="16">
        <f t="shared" si="19"/>
        <v>0</v>
      </c>
      <c r="S47" s="15">
        <f t="shared" si="20"/>
        <v>30</v>
      </c>
    </row>
    <row r="48" spans="1:21" s="27" customFormat="1">
      <c r="A48" s="7" t="s">
        <v>86</v>
      </c>
      <c r="B48" s="8" t="s">
        <v>51</v>
      </c>
      <c r="C48" s="9"/>
      <c r="D48" s="8" t="s">
        <v>10</v>
      </c>
      <c r="E48" s="14" t="s">
        <v>111</v>
      </c>
      <c r="F48" s="11">
        <v>6</v>
      </c>
      <c r="G48" s="11" t="s">
        <v>73</v>
      </c>
      <c r="H48" s="9"/>
      <c r="I48" s="9">
        <v>1</v>
      </c>
      <c r="J48" s="9">
        <v>15</v>
      </c>
      <c r="K48" s="9">
        <f t="shared" si="16"/>
        <v>15</v>
      </c>
      <c r="L48" s="9">
        <v>30</v>
      </c>
      <c r="M48" s="9"/>
      <c r="N48" s="12">
        <f t="shared" si="17"/>
        <v>2</v>
      </c>
      <c r="O48" s="13">
        <f t="shared" si="26"/>
        <v>0</v>
      </c>
      <c r="P48" s="14"/>
      <c r="Q48" s="15">
        <f t="shared" si="18"/>
        <v>30</v>
      </c>
      <c r="R48" s="16">
        <f t="shared" si="19"/>
        <v>0</v>
      </c>
      <c r="S48" s="15">
        <f t="shared" si="20"/>
        <v>30</v>
      </c>
    </row>
    <row r="49" spans="1:19" s="27" customFormat="1">
      <c r="A49" s="7" t="s">
        <v>86</v>
      </c>
      <c r="B49" s="8" t="s">
        <v>51</v>
      </c>
      <c r="C49" s="9"/>
      <c r="D49" s="8" t="s">
        <v>40</v>
      </c>
      <c r="E49" s="14" t="s">
        <v>84</v>
      </c>
      <c r="F49" s="11">
        <v>6</v>
      </c>
      <c r="G49" s="11" t="s">
        <v>72</v>
      </c>
      <c r="H49" s="9"/>
      <c r="I49" s="9">
        <v>1</v>
      </c>
      <c r="J49" s="9">
        <v>15</v>
      </c>
      <c r="K49" s="9">
        <f t="shared" si="16"/>
        <v>15</v>
      </c>
      <c r="L49" s="9">
        <v>30</v>
      </c>
      <c r="M49" s="9"/>
      <c r="N49" s="12">
        <f t="shared" si="17"/>
        <v>2</v>
      </c>
      <c r="O49" s="13">
        <f t="shared" si="26"/>
        <v>0</v>
      </c>
      <c r="P49" s="14"/>
      <c r="Q49" s="15">
        <f t="shared" si="18"/>
        <v>30</v>
      </c>
      <c r="R49" s="16">
        <f t="shared" si="19"/>
        <v>0</v>
      </c>
      <c r="S49" s="15">
        <f t="shared" si="20"/>
        <v>30</v>
      </c>
    </row>
    <row r="50" spans="1:19" s="27" customFormat="1">
      <c r="A50" s="7" t="s">
        <v>86</v>
      </c>
      <c r="B50" s="8" t="s">
        <v>52</v>
      </c>
      <c r="C50" s="9"/>
      <c r="D50" s="8" t="s">
        <v>104</v>
      </c>
      <c r="E50" s="7" t="s">
        <v>84</v>
      </c>
      <c r="F50" s="11">
        <v>7</v>
      </c>
      <c r="G50" s="11" t="s">
        <v>102</v>
      </c>
      <c r="H50" s="9"/>
      <c r="I50" s="9">
        <v>1</v>
      </c>
      <c r="J50" s="9">
        <v>15</v>
      </c>
      <c r="K50" s="9">
        <f t="shared" si="16"/>
        <v>15</v>
      </c>
      <c r="L50" s="9">
        <v>30</v>
      </c>
      <c r="M50" s="9"/>
      <c r="N50" s="12">
        <f t="shared" si="17"/>
        <v>2</v>
      </c>
      <c r="O50" s="13">
        <f t="shared" si="26"/>
        <v>0</v>
      </c>
      <c r="P50" s="14"/>
      <c r="Q50" s="15">
        <f t="shared" si="18"/>
        <v>30</v>
      </c>
      <c r="R50" s="16">
        <f t="shared" si="19"/>
        <v>0</v>
      </c>
      <c r="S50" s="15">
        <f t="shared" si="20"/>
        <v>30</v>
      </c>
    </row>
    <row r="51" spans="1:19" s="48" customFormat="1">
      <c r="A51" s="45" t="s">
        <v>86</v>
      </c>
      <c r="B51" s="46" t="s">
        <v>52</v>
      </c>
      <c r="C51" s="47"/>
      <c r="D51" s="46" t="s">
        <v>29</v>
      </c>
      <c r="E51" s="48" t="s">
        <v>111</v>
      </c>
      <c r="F51" s="49">
        <v>7</v>
      </c>
      <c r="G51" s="49" t="s">
        <v>108</v>
      </c>
      <c r="H51" s="47"/>
      <c r="I51" s="47">
        <v>1</v>
      </c>
      <c r="J51" s="47">
        <v>15</v>
      </c>
      <c r="K51" s="47">
        <f t="shared" si="16"/>
        <v>15</v>
      </c>
      <c r="L51" s="47">
        <v>30</v>
      </c>
      <c r="M51" s="47"/>
      <c r="N51" s="50">
        <f t="shared" si="17"/>
        <v>2</v>
      </c>
      <c r="O51" s="51">
        <f t="shared" si="26"/>
        <v>0</v>
      </c>
      <c r="Q51" s="52">
        <f t="shared" si="18"/>
        <v>30</v>
      </c>
      <c r="R51" s="100">
        <f t="shared" si="19"/>
        <v>0</v>
      </c>
      <c r="S51" s="52">
        <f t="shared" si="20"/>
        <v>30</v>
      </c>
    </row>
    <row r="52" spans="1:19" s="27" customFormat="1">
      <c r="A52" s="7"/>
      <c r="B52" s="8"/>
      <c r="C52" s="9"/>
      <c r="D52" s="8"/>
      <c r="E52" s="14"/>
      <c r="F52" s="24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6"/>
      <c r="S52" s="15"/>
    </row>
    <row r="53" spans="1:19" s="27" customFormat="1">
      <c r="A53" s="7" t="s">
        <v>88</v>
      </c>
      <c r="B53" s="8" t="s">
        <v>58</v>
      </c>
      <c r="C53" s="9"/>
      <c r="D53" s="8" t="s">
        <v>28</v>
      </c>
      <c r="E53" s="14" t="s">
        <v>93</v>
      </c>
      <c r="F53" s="24">
        <v>3</v>
      </c>
      <c r="G53" s="11" t="s">
        <v>75</v>
      </c>
      <c r="H53" s="9"/>
      <c r="I53" s="9">
        <v>1</v>
      </c>
      <c r="J53" s="9">
        <v>15</v>
      </c>
      <c r="K53" s="9">
        <f>J53-I53+1</f>
        <v>15</v>
      </c>
      <c r="L53" s="9">
        <v>45</v>
      </c>
      <c r="M53" s="9"/>
      <c r="N53" s="12">
        <f>L53/K53</f>
        <v>3</v>
      </c>
      <c r="O53" s="13">
        <v>0</v>
      </c>
      <c r="P53" s="14"/>
      <c r="Q53" s="15">
        <f>IF(K53=0,0,L53)</f>
        <v>45</v>
      </c>
      <c r="R53" s="16">
        <f>IF(K53=0,0,M53/1.5)</f>
        <v>0</v>
      </c>
      <c r="S53" s="15">
        <f>P53+Q53+R53</f>
        <v>45</v>
      </c>
    </row>
    <row r="54" spans="1:19" s="27" customFormat="1">
      <c r="A54" s="7" t="s">
        <v>88</v>
      </c>
      <c r="B54" s="8" t="s">
        <v>56</v>
      </c>
      <c r="C54" s="9"/>
      <c r="D54" s="8" t="s">
        <v>60</v>
      </c>
      <c r="E54" s="14" t="s">
        <v>23</v>
      </c>
      <c r="F54" s="11">
        <v>5</v>
      </c>
      <c r="G54" s="11" t="s">
        <v>73</v>
      </c>
      <c r="H54" s="9"/>
      <c r="I54" s="9">
        <v>1</v>
      </c>
      <c r="J54" s="9">
        <v>15</v>
      </c>
      <c r="K54" s="9">
        <f>J54-I54+1</f>
        <v>15</v>
      </c>
      <c r="L54" s="9">
        <v>30</v>
      </c>
      <c r="M54" s="9"/>
      <c r="N54" s="12">
        <f>L54/K54</f>
        <v>2</v>
      </c>
      <c r="O54" s="13">
        <f>M54/6</f>
        <v>0</v>
      </c>
      <c r="P54" s="14"/>
      <c r="Q54" s="15">
        <f>IF(K54=0,0,L54)</f>
        <v>30</v>
      </c>
      <c r="R54" s="16">
        <f>IF(K54=0,0,M54/1.5)</f>
        <v>0</v>
      </c>
      <c r="S54" s="15">
        <f>P54+Q54+R54</f>
        <v>30</v>
      </c>
    </row>
    <row r="55" spans="1:19" s="27" customFormat="1">
      <c r="A55" s="7" t="s">
        <v>88</v>
      </c>
      <c r="B55" s="8" t="s">
        <v>56</v>
      </c>
      <c r="C55" s="9"/>
      <c r="D55" s="8" t="s">
        <v>11</v>
      </c>
      <c r="E55" s="10" t="s">
        <v>119</v>
      </c>
      <c r="F55" s="11">
        <v>5</v>
      </c>
      <c r="G55" s="11" t="s">
        <v>72</v>
      </c>
      <c r="H55" s="9"/>
      <c r="I55" s="9">
        <v>1</v>
      </c>
      <c r="J55" s="9">
        <v>15</v>
      </c>
      <c r="K55" s="9">
        <f>J55-I55+1</f>
        <v>15</v>
      </c>
      <c r="L55" s="9">
        <v>30</v>
      </c>
      <c r="M55" s="9"/>
      <c r="N55" s="12">
        <f>L55/K55</f>
        <v>2</v>
      </c>
      <c r="O55" s="13">
        <f>M55/5</f>
        <v>0</v>
      </c>
      <c r="P55" s="14"/>
      <c r="Q55" s="15">
        <f>IF(K55=0,0,L55)</f>
        <v>30</v>
      </c>
      <c r="R55" s="16">
        <f>IF(K55=0,0,M55/1.5)</f>
        <v>0</v>
      </c>
      <c r="S55" s="15">
        <f>P55+Q55+R55</f>
        <v>30</v>
      </c>
    </row>
    <row r="56" spans="1:19" s="27" customFormat="1">
      <c r="A56" s="7" t="s">
        <v>88</v>
      </c>
      <c r="B56" s="8" t="s">
        <v>56</v>
      </c>
      <c r="C56" s="9"/>
      <c r="D56" s="8" t="s">
        <v>28</v>
      </c>
      <c r="E56" s="14" t="s">
        <v>93</v>
      </c>
      <c r="F56" s="11">
        <v>6</v>
      </c>
      <c r="G56" s="11" t="s">
        <v>75</v>
      </c>
      <c r="H56" s="9"/>
      <c r="I56" s="9">
        <v>1</v>
      </c>
      <c r="J56" s="9">
        <v>15</v>
      </c>
      <c r="K56" s="9">
        <f>J56-I56+1</f>
        <v>15</v>
      </c>
      <c r="L56" s="9">
        <v>45</v>
      </c>
      <c r="M56" s="9"/>
      <c r="N56" s="12">
        <f>L56/K56</f>
        <v>3</v>
      </c>
      <c r="O56" s="13">
        <f>M56/6</f>
        <v>0</v>
      </c>
      <c r="P56" s="14"/>
      <c r="Q56" s="15">
        <f>IF(K56=0,0,L56)</f>
        <v>45</v>
      </c>
      <c r="R56" s="16">
        <f>IF(K56=0,0,M56/1.5)</f>
        <v>0</v>
      </c>
      <c r="S56" s="15">
        <f>P56+Q56+R56</f>
        <v>45</v>
      </c>
    </row>
    <row r="57" spans="1:19" s="27" customFormat="1">
      <c r="A57" s="7"/>
      <c r="B57" s="8"/>
      <c r="C57" s="9"/>
      <c r="D57" s="8"/>
      <c r="E57" s="14"/>
      <c r="F57" s="24"/>
      <c r="G57" s="11"/>
      <c r="H57" s="9"/>
      <c r="I57" s="9"/>
      <c r="J57" s="9"/>
      <c r="K57" s="9"/>
      <c r="L57" s="9"/>
      <c r="M57" s="9"/>
      <c r="N57" s="12"/>
      <c r="O57" s="13"/>
      <c r="P57" s="14"/>
      <c r="Q57" s="15"/>
      <c r="R57" s="16"/>
      <c r="S57" s="15"/>
    </row>
    <row r="58" spans="1:19" s="27" customFormat="1">
      <c r="A58" s="7" t="s">
        <v>94</v>
      </c>
      <c r="B58" s="8" t="s">
        <v>71</v>
      </c>
      <c r="C58" s="9"/>
      <c r="D58" s="8" t="s">
        <v>11</v>
      </c>
      <c r="E58" s="36" t="s">
        <v>119</v>
      </c>
      <c r="F58" s="11">
        <v>3</v>
      </c>
      <c r="G58" s="11" t="s">
        <v>80</v>
      </c>
      <c r="H58" s="9"/>
      <c r="I58" s="9">
        <v>2</v>
      </c>
      <c r="J58" s="9">
        <v>16</v>
      </c>
      <c r="K58" s="9">
        <f>J58-I58+1</f>
        <v>15</v>
      </c>
      <c r="L58" s="9">
        <v>30</v>
      </c>
      <c r="M58" s="9"/>
      <c r="N58" s="12">
        <f>L58/K58</f>
        <v>2</v>
      </c>
      <c r="O58" s="13">
        <f>M58/6</f>
        <v>0</v>
      </c>
      <c r="P58" s="14"/>
      <c r="Q58" s="15">
        <f>IF(K58=0,0,L58)</f>
        <v>30</v>
      </c>
      <c r="R58" s="16">
        <f>IF(K58=0,0,M58/1.5)</f>
        <v>0</v>
      </c>
      <c r="S58" s="15">
        <f>P58+Q58+R58</f>
        <v>30</v>
      </c>
    </row>
    <row r="59" spans="1:19" s="27" customFormat="1">
      <c r="A59" s="7" t="s">
        <v>94</v>
      </c>
      <c r="B59" s="8" t="s">
        <v>57</v>
      </c>
      <c r="C59" s="9"/>
      <c r="D59" s="8" t="s">
        <v>11</v>
      </c>
      <c r="E59" s="36" t="s">
        <v>119</v>
      </c>
      <c r="F59" s="11">
        <v>6</v>
      </c>
      <c r="G59" s="11" t="s">
        <v>72</v>
      </c>
      <c r="H59" s="9"/>
      <c r="I59" s="9">
        <v>1</v>
      </c>
      <c r="J59" s="9">
        <v>15</v>
      </c>
      <c r="K59" s="9">
        <f>J59-I59+1</f>
        <v>15</v>
      </c>
      <c r="L59" s="9">
        <v>30</v>
      </c>
      <c r="M59" s="9"/>
      <c r="N59" s="12">
        <f>L59/K59</f>
        <v>2</v>
      </c>
      <c r="O59" s="13">
        <v>0</v>
      </c>
      <c r="P59" s="14"/>
      <c r="Q59" s="15">
        <f>IF(K59=0,0,L59)</f>
        <v>30</v>
      </c>
      <c r="R59" s="16">
        <f>IF(K59=0,0,M59/1.5)</f>
        <v>0</v>
      </c>
      <c r="S59" s="15">
        <f>P59+Q59+R59</f>
        <v>30</v>
      </c>
    </row>
    <row r="60" spans="1:19" s="27" customFormat="1">
      <c r="A60" s="7"/>
      <c r="B60" s="8"/>
      <c r="C60" s="9"/>
      <c r="D60" s="8"/>
      <c r="E60" s="36"/>
      <c r="F60" s="11"/>
      <c r="G60" s="11"/>
      <c r="H60" s="9"/>
      <c r="I60" s="9"/>
      <c r="J60" s="9"/>
      <c r="K60" s="9"/>
      <c r="L60" s="9"/>
      <c r="M60" s="9"/>
      <c r="N60" s="12"/>
      <c r="O60" s="13"/>
      <c r="P60" s="14"/>
      <c r="Q60" s="15"/>
      <c r="R60" s="16"/>
      <c r="S60" s="15"/>
    </row>
    <row r="61" spans="1:19" s="48" customFormat="1">
      <c r="A61" s="45" t="s">
        <v>109</v>
      </c>
      <c r="B61" s="46" t="s">
        <v>58</v>
      </c>
      <c r="C61" s="47"/>
      <c r="D61" s="46" t="s">
        <v>13</v>
      </c>
      <c r="E61" s="48" t="s">
        <v>23</v>
      </c>
      <c r="F61" s="47">
        <v>5</v>
      </c>
      <c r="G61" s="49" t="s">
        <v>73</v>
      </c>
      <c r="H61" s="47"/>
      <c r="I61" s="47">
        <v>1</v>
      </c>
      <c r="J61" s="47">
        <v>15</v>
      </c>
      <c r="K61" s="47">
        <f>J61-I61+1</f>
        <v>15</v>
      </c>
      <c r="L61" s="47">
        <v>30</v>
      </c>
      <c r="M61" s="47"/>
      <c r="N61" s="50">
        <f>L61/K61</f>
        <v>2</v>
      </c>
      <c r="O61" s="51">
        <v>0</v>
      </c>
      <c r="Q61" s="52">
        <f>IF(K61=0,0,L61)</f>
        <v>30</v>
      </c>
      <c r="R61" s="100">
        <f>IF(K61=0,0,M61/1.5)</f>
        <v>0</v>
      </c>
      <c r="S61" s="52">
        <f>P61+Q61+R61</f>
        <v>30</v>
      </c>
    </row>
    <row r="62" spans="1:19" s="48" customFormat="1">
      <c r="A62" s="45" t="s">
        <v>109</v>
      </c>
      <c r="B62" s="46" t="s">
        <v>58</v>
      </c>
      <c r="C62" s="47"/>
      <c r="D62" s="46" t="s">
        <v>11</v>
      </c>
      <c r="E62" s="101" t="s">
        <v>119</v>
      </c>
      <c r="F62" s="49">
        <v>5</v>
      </c>
      <c r="G62" s="49" t="s">
        <v>74</v>
      </c>
      <c r="H62" s="47"/>
      <c r="I62" s="47">
        <v>1</v>
      </c>
      <c r="J62" s="47">
        <v>15</v>
      </c>
      <c r="K62" s="47">
        <f>J62-I62+1</f>
        <v>15</v>
      </c>
      <c r="L62" s="47">
        <v>30</v>
      </c>
      <c r="M62" s="47"/>
      <c r="N62" s="50">
        <f>L62/K62</f>
        <v>2</v>
      </c>
      <c r="O62" s="51">
        <f>M62/6</f>
        <v>0</v>
      </c>
      <c r="Q62" s="52">
        <f>IF(K62=0,0,L62)</f>
        <v>30</v>
      </c>
      <c r="R62" s="100">
        <f>IF(K62=0,0,M62/1.5)</f>
        <v>0</v>
      </c>
      <c r="S62" s="52">
        <f>P62+Q62+R62</f>
        <v>30</v>
      </c>
    </row>
    <row r="63" spans="1:19" s="27" customFormat="1">
      <c r="A63" s="7"/>
      <c r="B63" s="8"/>
      <c r="C63" s="9"/>
      <c r="D63" s="8"/>
      <c r="E63" s="14"/>
      <c r="F63" s="24"/>
      <c r="G63" s="11"/>
      <c r="H63" s="9"/>
      <c r="I63" s="9"/>
      <c r="J63" s="9"/>
      <c r="K63" s="9"/>
      <c r="L63" s="9"/>
      <c r="M63" s="9"/>
      <c r="N63" s="12"/>
      <c r="O63" s="13"/>
      <c r="P63" s="14"/>
      <c r="Q63" s="15"/>
      <c r="R63" s="16"/>
      <c r="S63" s="15"/>
    </row>
    <row r="64" spans="1:19" s="48" customFormat="1">
      <c r="A64" s="45" t="s">
        <v>123</v>
      </c>
      <c r="B64" s="46" t="s">
        <v>71</v>
      </c>
      <c r="C64" s="47"/>
      <c r="D64" s="46" t="s">
        <v>11</v>
      </c>
      <c r="E64" s="101" t="s">
        <v>117</v>
      </c>
      <c r="F64" s="49">
        <v>5</v>
      </c>
      <c r="G64" s="49" t="s">
        <v>73</v>
      </c>
      <c r="H64" s="47"/>
      <c r="I64" s="47">
        <v>2</v>
      </c>
      <c r="J64" s="47">
        <v>16</v>
      </c>
      <c r="K64" s="47">
        <f>J64-I64+1</f>
        <v>15</v>
      </c>
      <c r="L64" s="47">
        <v>30</v>
      </c>
      <c r="M64" s="47"/>
      <c r="N64" s="50">
        <f>L64/K64</f>
        <v>2</v>
      </c>
      <c r="O64" s="51">
        <v>0</v>
      </c>
      <c r="Q64" s="52">
        <f>IF(K64=0,0,L64)</f>
        <v>30</v>
      </c>
      <c r="R64" s="100">
        <f>IF(K64=0,0,M64/1.5)</f>
        <v>0</v>
      </c>
      <c r="S64" s="52">
        <f>P64+Q64+R64</f>
        <v>30</v>
      </c>
    </row>
    <row r="65" spans="1:21" s="48" customFormat="1">
      <c r="A65" s="45" t="s">
        <v>123</v>
      </c>
      <c r="B65" s="46" t="s">
        <v>71</v>
      </c>
      <c r="D65" s="46" t="s">
        <v>31</v>
      </c>
      <c r="E65" s="46" t="s">
        <v>114</v>
      </c>
      <c r="F65" s="47">
        <v>5</v>
      </c>
      <c r="G65" s="49" t="s">
        <v>127</v>
      </c>
      <c r="I65" s="47">
        <v>2</v>
      </c>
      <c r="J65" s="47">
        <v>16</v>
      </c>
      <c r="K65" s="47">
        <f t="shared" ref="K65" si="27">J65-I65+1</f>
        <v>15</v>
      </c>
      <c r="L65" s="47">
        <v>60</v>
      </c>
      <c r="M65" s="47"/>
      <c r="N65" s="50">
        <f t="shared" ref="N65" si="28">L65/K65</f>
        <v>4</v>
      </c>
      <c r="O65" s="51">
        <f>M65/6</f>
        <v>0</v>
      </c>
      <c r="Q65" s="52">
        <f t="shared" ref="Q65" si="29">IF(K65=0,0,L65)</f>
        <v>60</v>
      </c>
      <c r="R65" s="100">
        <f t="shared" ref="R65" si="30">IF(K65=0,0,M65/1.5)</f>
        <v>0</v>
      </c>
      <c r="S65" s="52">
        <f t="shared" ref="S65" si="31">P65+Q65+R65</f>
        <v>60</v>
      </c>
    </row>
    <row r="66" spans="1:21" s="48" customFormat="1">
      <c r="A66" s="45" t="s">
        <v>123</v>
      </c>
      <c r="B66" s="46" t="s">
        <v>71</v>
      </c>
      <c r="D66" s="46" t="s">
        <v>31</v>
      </c>
      <c r="E66" s="46" t="s">
        <v>114</v>
      </c>
      <c r="F66" s="47">
        <v>5</v>
      </c>
      <c r="G66" s="49" t="s">
        <v>129</v>
      </c>
      <c r="I66" s="47">
        <v>17</v>
      </c>
      <c r="J66" s="47">
        <v>19</v>
      </c>
      <c r="K66" s="47">
        <f t="shared" ref="K66" si="32">J66-I66+1</f>
        <v>3</v>
      </c>
      <c r="L66" s="47">
        <v>15</v>
      </c>
      <c r="M66" s="47"/>
      <c r="N66" s="50">
        <f t="shared" ref="N66" si="33">L66/K66</f>
        <v>5</v>
      </c>
      <c r="O66" s="51">
        <f>M66/6</f>
        <v>0</v>
      </c>
      <c r="Q66" s="52">
        <f t="shared" ref="Q66" si="34">IF(K66=0,0,L66)</f>
        <v>15</v>
      </c>
      <c r="R66" s="100">
        <f t="shared" ref="R66" si="35">IF(K66=0,0,M66/1.5)</f>
        <v>0</v>
      </c>
      <c r="S66" s="52">
        <f t="shared" ref="S66" si="36">P66+Q66+R66</f>
        <v>15</v>
      </c>
    </row>
    <row r="67" spans="1:21" s="27" customFormat="1">
      <c r="A67" s="7"/>
      <c r="B67" s="8"/>
      <c r="C67" s="9"/>
      <c r="D67" s="8"/>
      <c r="E67" s="14"/>
      <c r="F67" s="24"/>
      <c r="G67" s="11"/>
      <c r="H67" s="9"/>
      <c r="I67" s="9"/>
      <c r="J67" s="9"/>
      <c r="K67" s="9"/>
      <c r="L67" s="9"/>
      <c r="M67" s="9"/>
      <c r="N67" s="12"/>
      <c r="O67" s="13"/>
      <c r="P67" s="14"/>
      <c r="Q67" s="15"/>
      <c r="R67" s="16"/>
      <c r="S67" s="15"/>
    </row>
    <row r="68" spans="1:21" s="27" customFormat="1">
      <c r="A68" s="7" t="s">
        <v>54</v>
      </c>
      <c r="B68" s="8" t="s">
        <v>56</v>
      </c>
      <c r="C68" s="9">
        <v>1</v>
      </c>
      <c r="D68" s="8" t="s">
        <v>10</v>
      </c>
      <c r="E68" s="14" t="s">
        <v>35</v>
      </c>
      <c r="F68" s="11" t="s">
        <v>77</v>
      </c>
      <c r="G68" s="11" t="s">
        <v>36</v>
      </c>
      <c r="H68" s="9"/>
      <c r="I68" s="9">
        <v>1</v>
      </c>
      <c r="J68" s="9">
        <v>6</v>
      </c>
      <c r="K68" s="9">
        <f t="shared" ref="K68:K73" si="37">J68-I68+1</f>
        <v>6</v>
      </c>
      <c r="L68" s="9"/>
      <c r="M68" s="9">
        <v>60</v>
      </c>
      <c r="N68" s="12">
        <f t="shared" ref="N68:N73" si="38">L68/K68</f>
        <v>0</v>
      </c>
      <c r="O68" s="13">
        <f t="shared" ref="O68:O73" si="39">M68/5</f>
        <v>12</v>
      </c>
      <c r="P68" s="14"/>
      <c r="Q68" s="15">
        <f t="shared" ref="Q68:Q73" si="40">IF(K68=0,0,L68)</f>
        <v>0</v>
      </c>
      <c r="R68" s="16">
        <f t="shared" ref="R68:R73" si="41">IF(K68=0,0,M68/1.5)</f>
        <v>40</v>
      </c>
      <c r="S68" s="15">
        <f t="shared" ref="S68:S73" si="42">P68+Q68+R68</f>
        <v>40</v>
      </c>
    </row>
    <row r="69" spans="1:21" s="27" customFormat="1">
      <c r="A69" s="7" t="s">
        <v>54</v>
      </c>
      <c r="B69" s="8" t="s">
        <v>56</v>
      </c>
      <c r="C69" s="9">
        <v>2</v>
      </c>
      <c r="D69" s="8" t="s">
        <v>29</v>
      </c>
      <c r="E69" s="14" t="s">
        <v>35</v>
      </c>
      <c r="F69" s="11" t="s">
        <v>77</v>
      </c>
      <c r="G69" s="11" t="s">
        <v>103</v>
      </c>
      <c r="H69" s="9"/>
      <c r="I69" s="9">
        <v>1</v>
      </c>
      <c r="J69" s="9">
        <v>6</v>
      </c>
      <c r="K69" s="9">
        <f t="shared" si="37"/>
        <v>6</v>
      </c>
      <c r="L69" s="9"/>
      <c r="M69" s="9">
        <v>60</v>
      </c>
      <c r="N69" s="12">
        <f t="shared" si="38"/>
        <v>0</v>
      </c>
      <c r="O69" s="13">
        <f t="shared" si="39"/>
        <v>12</v>
      </c>
      <c r="P69" s="14"/>
      <c r="Q69" s="15">
        <f t="shared" si="40"/>
        <v>0</v>
      </c>
      <c r="R69" s="16">
        <f t="shared" si="41"/>
        <v>40</v>
      </c>
      <c r="S69" s="15">
        <f t="shared" si="42"/>
        <v>40</v>
      </c>
      <c r="T69" s="55"/>
      <c r="U69" s="56"/>
    </row>
    <row r="70" spans="1:21" s="27" customFormat="1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37"/>
        <v>6</v>
      </c>
      <c r="L70" s="9"/>
      <c r="M70" s="9">
        <v>60</v>
      </c>
      <c r="N70" s="12">
        <f t="shared" si="38"/>
        <v>0</v>
      </c>
      <c r="O70" s="13">
        <f t="shared" si="39"/>
        <v>12</v>
      </c>
      <c r="P70" s="14"/>
      <c r="Q70" s="15">
        <f t="shared" si="40"/>
        <v>0</v>
      </c>
      <c r="R70" s="16">
        <f t="shared" si="41"/>
        <v>40</v>
      </c>
      <c r="S70" s="15">
        <f t="shared" si="42"/>
        <v>40</v>
      </c>
      <c r="T70" s="55"/>
      <c r="U70" s="56"/>
    </row>
    <row r="71" spans="1:21" s="28" customFormat="1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37"/>
        <v>6</v>
      </c>
      <c r="L71" s="9"/>
      <c r="M71" s="9">
        <v>60</v>
      </c>
      <c r="N71" s="12">
        <f t="shared" si="38"/>
        <v>0</v>
      </c>
      <c r="O71" s="13">
        <f t="shared" si="39"/>
        <v>12</v>
      </c>
      <c r="P71" s="14"/>
      <c r="Q71" s="15">
        <f t="shared" si="40"/>
        <v>0</v>
      </c>
      <c r="R71" s="16">
        <f t="shared" si="41"/>
        <v>40</v>
      </c>
      <c r="S71" s="15">
        <f t="shared" si="42"/>
        <v>40</v>
      </c>
      <c r="T71" s="55"/>
      <c r="U71" s="56"/>
    </row>
    <row r="72" spans="1:21" s="27" customFormat="1">
      <c r="A72" s="7" t="s">
        <v>54</v>
      </c>
      <c r="B72" s="8" t="s">
        <v>58</v>
      </c>
      <c r="C72" s="9">
        <v>1</v>
      </c>
      <c r="D72" s="8" t="s">
        <v>29</v>
      </c>
      <c r="E72" s="14" t="s">
        <v>35</v>
      </c>
      <c r="F72" s="24" t="s">
        <v>78</v>
      </c>
      <c r="G72" s="11" t="s">
        <v>36</v>
      </c>
      <c r="H72" s="9"/>
      <c r="I72" s="9">
        <v>1</v>
      </c>
      <c r="J72" s="9">
        <v>6</v>
      </c>
      <c r="K72" s="9">
        <f t="shared" si="37"/>
        <v>6</v>
      </c>
      <c r="L72" s="9"/>
      <c r="M72" s="9">
        <v>60</v>
      </c>
      <c r="N72" s="12">
        <f t="shared" si="38"/>
        <v>0</v>
      </c>
      <c r="O72" s="13">
        <f t="shared" si="39"/>
        <v>12</v>
      </c>
      <c r="P72" s="14"/>
      <c r="Q72" s="15">
        <f t="shared" si="40"/>
        <v>0</v>
      </c>
      <c r="R72" s="16">
        <f t="shared" si="41"/>
        <v>40</v>
      </c>
      <c r="S72" s="15">
        <f t="shared" si="42"/>
        <v>40</v>
      </c>
    </row>
    <row r="73" spans="1:21" s="27" customFormat="1">
      <c r="A73" s="7" t="s">
        <v>54</v>
      </c>
      <c r="B73" s="8" t="s">
        <v>58</v>
      </c>
      <c r="C73" s="9">
        <v>2</v>
      </c>
      <c r="D73" s="8" t="s">
        <v>46</v>
      </c>
      <c r="E73" s="14" t="s">
        <v>35</v>
      </c>
      <c r="F73" s="11" t="s">
        <v>78</v>
      </c>
      <c r="G73" s="11" t="s">
        <v>37</v>
      </c>
      <c r="H73" s="9"/>
      <c r="I73" s="9">
        <v>1</v>
      </c>
      <c r="J73" s="9">
        <v>6</v>
      </c>
      <c r="K73" s="9">
        <f t="shared" si="37"/>
        <v>6</v>
      </c>
      <c r="L73" s="9"/>
      <c r="M73" s="9">
        <v>60</v>
      </c>
      <c r="N73" s="12">
        <f t="shared" si="38"/>
        <v>0</v>
      </c>
      <c r="O73" s="13">
        <f t="shared" si="39"/>
        <v>12</v>
      </c>
      <c r="P73" s="14"/>
      <c r="Q73" s="15">
        <f t="shared" si="40"/>
        <v>0</v>
      </c>
      <c r="R73" s="16">
        <f t="shared" si="41"/>
        <v>40</v>
      </c>
      <c r="S73" s="15">
        <f t="shared" si="42"/>
        <v>40</v>
      </c>
    </row>
    <row r="74" spans="1:21" s="27" customFormat="1">
      <c r="A74" s="7"/>
      <c r="B74" s="8"/>
      <c r="C74" s="9"/>
      <c r="D74" s="8"/>
      <c r="E74" s="14"/>
      <c r="F74" s="11"/>
      <c r="G74" s="11"/>
      <c r="H74" s="9"/>
      <c r="I74" s="9"/>
      <c r="J74" s="9"/>
      <c r="K74" s="9"/>
      <c r="L74" s="9"/>
      <c r="M74" s="9"/>
      <c r="N74" s="12"/>
      <c r="O74" s="13"/>
      <c r="P74" s="14"/>
      <c r="Q74" s="15"/>
      <c r="R74" s="16"/>
      <c r="S74" s="15"/>
    </row>
    <row r="75" spans="1:21" s="27" customFormat="1">
      <c r="A75" s="7" t="s">
        <v>92</v>
      </c>
      <c r="B75" s="8" t="s">
        <v>61</v>
      </c>
      <c r="C75" s="9">
        <v>2</v>
      </c>
      <c r="D75" s="8" t="s">
        <v>44</v>
      </c>
      <c r="E75" s="14" t="s">
        <v>98</v>
      </c>
      <c r="F75" s="24">
        <v>2</v>
      </c>
      <c r="G75" s="11" t="s">
        <v>37</v>
      </c>
      <c r="H75" s="9"/>
      <c r="I75" s="9">
        <v>2</v>
      </c>
      <c r="J75" s="9">
        <v>6</v>
      </c>
      <c r="K75" s="9">
        <f t="shared" ref="K75:K96" si="43">J75-I75+1</f>
        <v>5</v>
      </c>
      <c r="L75" s="9"/>
      <c r="M75" s="9">
        <v>30</v>
      </c>
      <c r="N75" s="12">
        <v>0</v>
      </c>
      <c r="O75" s="13">
        <f t="shared" ref="O75:O96" si="44">M75/6</f>
        <v>5</v>
      </c>
      <c r="P75" s="14"/>
      <c r="Q75" s="15">
        <f t="shared" ref="Q75:Q92" si="45">IF(K75=0,0,L75)</f>
        <v>0</v>
      </c>
      <c r="R75" s="16">
        <f t="shared" ref="R75:R96" si="46">IF(K75=0,0,M75/1.5)</f>
        <v>20</v>
      </c>
      <c r="S75" s="15">
        <f t="shared" ref="S75:S96" si="47">P75+Q75+R75</f>
        <v>20</v>
      </c>
    </row>
    <row r="76" spans="1:21" s="27" customFormat="1">
      <c r="A76" s="7" t="s">
        <v>92</v>
      </c>
      <c r="B76" s="8" t="s">
        <v>61</v>
      </c>
      <c r="C76" s="9">
        <v>1</v>
      </c>
      <c r="D76" s="8" t="s">
        <v>44</v>
      </c>
      <c r="E76" s="14" t="s">
        <v>98</v>
      </c>
      <c r="F76" s="24">
        <v>2</v>
      </c>
      <c r="G76" s="11" t="s">
        <v>36</v>
      </c>
      <c r="H76" s="9"/>
      <c r="I76" s="9">
        <v>2</v>
      </c>
      <c r="J76" s="9">
        <v>6</v>
      </c>
      <c r="K76" s="9">
        <f t="shared" si="43"/>
        <v>5</v>
      </c>
      <c r="L76" s="9"/>
      <c r="M76" s="9">
        <v>30</v>
      </c>
      <c r="N76" s="12">
        <v>0</v>
      </c>
      <c r="O76" s="13">
        <f t="shared" si="44"/>
        <v>5</v>
      </c>
      <c r="P76" s="14"/>
      <c r="Q76" s="15">
        <f t="shared" si="45"/>
        <v>0</v>
      </c>
      <c r="R76" s="16">
        <f t="shared" si="46"/>
        <v>20</v>
      </c>
      <c r="S76" s="15">
        <f t="shared" si="47"/>
        <v>20</v>
      </c>
    </row>
    <row r="77" spans="1:21" s="27" customFormat="1">
      <c r="A77" s="7" t="s">
        <v>92</v>
      </c>
      <c r="B77" s="8" t="s">
        <v>58</v>
      </c>
      <c r="C77" s="9">
        <v>1</v>
      </c>
      <c r="D77" s="8" t="s">
        <v>40</v>
      </c>
      <c r="E77" s="14" t="s">
        <v>116</v>
      </c>
      <c r="F77" s="11">
        <v>2</v>
      </c>
      <c r="G77" s="11" t="s">
        <v>36</v>
      </c>
      <c r="H77" s="9"/>
      <c r="I77" s="9">
        <v>9</v>
      </c>
      <c r="J77" s="9">
        <v>15</v>
      </c>
      <c r="K77" s="9">
        <f t="shared" si="43"/>
        <v>7</v>
      </c>
      <c r="L77" s="9"/>
      <c r="M77" s="9">
        <v>42</v>
      </c>
      <c r="N77" s="12">
        <v>0</v>
      </c>
      <c r="O77" s="13">
        <f t="shared" si="44"/>
        <v>7</v>
      </c>
      <c r="P77" s="14"/>
      <c r="Q77" s="15">
        <f t="shared" si="45"/>
        <v>0</v>
      </c>
      <c r="R77" s="16">
        <f t="shared" si="46"/>
        <v>28</v>
      </c>
      <c r="S77" s="15">
        <f t="shared" si="47"/>
        <v>28</v>
      </c>
    </row>
    <row r="78" spans="1:21" s="27" customFormat="1">
      <c r="A78" s="7" t="s">
        <v>92</v>
      </c>
      <c r="B78" s="8" t="s">
        <v>58</v>
      </c>
      <c r="C78" s="9">
        <v>2</v>
      </c>
      <c r="D78" s="8" t="s">
        <v>40</v>
      </c>
      <c r="E78" s="14" t="s">
        <v>116</v>
      </c>
      <c r="F78" s="11">
        <v>2</v>
      </c>
      <c r="G78" s="11" t="s">
        <v>37</v>
      </c>
      <c r="H78" s="9"/>
      <c r="I78" s="9">
        <v>9</v>
      </c>
      <c r="J78" s="9">
        <v>15</v>
      </c>
      <c r="K78" s="9">
        <f t="shared" si="43"/>
        <v>7</v>
      </c>
      <c r="L78" s="9"/>
      <c r="M78" s="9">
        <v>42</v>
      </c>
      <c r="N78" s="12">
        <v>0</v>
      </c>
      <c r="O78" s="13">
        <f t="shared" si="44"/>
        <v>7</v>
      </c>
      <c r="P78" s="14"/>
      <c r="Q78" s="15">
        <f t="shared" si="45"/>
        <v>0</v>
      </c>
      <c r="R78" s="16">
        <f t="shared" si="46"/>
        <v>28</v>
      </c>
      <c r="S78" s="15">
        <f t="shared" si="47"/>
        <v>28</v>
      </c>
    </row>
    <row r="79" spans="1:21" s="27" customFormat="1">
      <c r="A79" s="7" t="s">
        <v>92</v>
      </c>
      <c r="B79" s="8" t="s">
        <v>62</v>
      </c>
      <c r="C79" s="9">
        <v>1</v>
      </c>
      <c r="D79" s="8" t="s">
        <v>44</v>
      </c>
      <c r="E79" s="14" t="s">
        <v>98</v>
      </c>
      <c r="F79" s="24">
        <v>3</v>
      </c>
      <c r="G79" s="11" t="s">
        <v>36</v>
      </c>
      <c r="H79" s="9"/>
      <c r="I79" s="9">
        <v>2</v>
      </c>
      <c r="J79" s="9">
        <v>6</v>
      </c>
      <c r="K79" s="9">
        <f t="shared" si="43"/>
        <v>5</v>
      </c>
      <c r="L79" s="9"/>
      <c r="M79" s="9">
        <v>30</v>
      </c>
      <c r="N79" s="12">
        <v>0</v>
      </c>
      <c r="O79" s="13">
        <f t="shared" si="44"/>
        <v>5</v>
      </c>
      <c r="P79" s="14"/>
      <c r="Q79" s="15">
        <f t="shared" si="45"/>
        <v>0</v>
      </c>
      <c r="R79" s="16">
        <f t="shared" si="46"/>
        <v>20</v>
      </c>
      <c r="S79" s="15">
        <f t="shared" si="47"/>
        <v>20</v>
      </c>
    </row>
    <row r="80" spans="1:21" s="27" customFormat="1">
      <c r="A80" s="7" t="s">
        <v>92</v>
      </c>
      <c r="B80" s="8" t="s">
        <v>62</v>
      </c>
      <c r="C80" s="9">
        <v>2</v>
      </c>
      <c r="D80" s="8" t="s">
        <v>44</v>
      </c>
      <c r="E80" s="14" t="s">
        <v>98</v>
      </c>
      <c r="F80" s="24">
        <v>3</v>
      </c>
      <c r="G80" s="11" t="s">
        <v>37</v>
      </c>
      <c r="H80" s="9"/>
      <c r="I80" s="9">
        <v>2</v>
      </c>
      <c r="J80" s="9">
        <v>6</v>
      </c>
      <c r="K80" s="9">
        <f t="shared" si="43"/>
        <v>5</v>
      </c>
      <c r="L80" s="9"/>
      <c r="M80" s="9">
        <v>30</v>
      </c>
      <c r="N80" s="12">
        <v>0</v>
      </c>
      <c r="O80" s="13">
        <f t="shared" si="44"/>
        <v>5</v>
      </c>
      <c r="P80" s="14"/>
      <c r="Q80" s="15">
        <f t="shared" si="45"/>
        <v>0</v>
      </c>
      <c r="R80" s="16">
        <f t="shared" si="46"/>
        <v>20</v>
      </c>
      <c r="S80" s="15">
        <f t="shared" si="47"/>
        <v>20</v>
      </c>
    </row>
    <row r="81" spans="1:21" s="27" customFormat="1">
      <c r="A81" s="7" t="s">
        <v>92</v>
      </c>
      <c r="B81" s="8" t="s">
        <v>57</v>
      </c>
      <c r="C81" s="9">
        <v>1</v>
      </c>
      <c r="D81" s="8" t="s">
        <v>44</v>
      </c>
      <c r="E81" s="14" t="s">
        <v>116</v>
      </c>
      <c r="F81" s="11">
        <v>3</v>
      </c>
      <c r="G81" s="11" t="s">
        <v>36</v>
      </c>
      <c r="H81" s="9"/>
      <c r="I81" s="9">
        <v>9</v>
      </c>
      <c r="J81" s="9">
        <v>15</v>
      </c>
      <c r="K81" s="9">
        <f t="shared" si="43"/>
        <v>7</v>
      </c>
      <c r="L81" s="9"/>
      <c r="M81" s="9">
        <v>42</v>
      </c>
      <c r="N81" s="12">
        <f>L81/K81</f>
        <v>0</v>
      </c>
      <c r="O81" s="13">
        <f t="shared" si="44"/>
        <v>7</v>
      </c>
      <c r="P81" s="14"/>
      <c r="Q81" s="15">
        <f t="shared" si="45"/>
        <v>0</v>
      </c>
      <c r="R81" s="16">
        <f t="shared" si="46"/>
        <v>28</v>
      </c>
      <c r="S81" s="15">
        <f t="shared" si="47"/>
        <v>28</v>
      </c>
    </row>
    <row r="82" spans="1:21" s="27" customFormat="1">
      <c r="A82" s="7" t="s">
        <v>92</v>
      </c>
      <c r="B82" s="8" t="s">
        <v>57</v>
      </c>
      <c r="C82" s="9">
        <v>2</v>
      </c>
      <c r="D82" s="8" t="s">
        <v>44</v>
      </c>
      <c r="E82" s="14" t="s">
        <v>116</v>
      </c>
      <c r="F82" s="11">
        <v>3</v>
      </c>
      <c r="G82" s="11" t="s">
        <v>37</v>
      </c>
      <c r="H82" s="9"/>
      <c r="I82" s="9">
        <v>9</v>
      </c>
      <c r="J82" s="9">
        <v>15</v>
      </c>
      <c r="K82" s="9">
        <f t="shared" si="43"/>
        <v>7</v>
      </c>
      <c r="L82" s="9"/>
      <c r="M82" s="9">
        <v>42</v>
      </c>
      <c r="N82" s="12">
        <f>L82/K82</f>
        <v>0</v>
      </c>
      <c r="O82" s="13">
        <f t="shared" si="44"/>
        <v>7</v>
      </c>
      <c r="P82" s="14"/>
      <c r="Q82" s="15">
        <f t="shared" si="45"/>
        <v>0</v>
      </c>
      <c r="R82" s="16">
        <f t="shared" si="46"/>
        <v>28</v>
      </c>
      <c r="S82" s="15">
        <f t="shared" si="47"/>
        <v>28</v>
      </c>
    </row>
    <row r="83" spans="1:21" s="27" customFormat="1">
      <c r="A83" s="7" t="s">
        <v>92</v>
      </c>
      <c r="B83" s="8" t="s">
        <v>56</v>
      </c>
      <c r="C83" s="9">
        <v>2</v>
      </c>
      <c r="D83" s="8" t="s">
        <v>31</v>
      </c>
      <c r="E83" s="14" t="s">
        <v>116</v>
      </c>
      <c r="F83" s="11">
        <v>4</v>
      </c>
      <c r="G83" s="11" t="s">
        <v>37</v>
      </c>
      <c r="H83" s="9"/>
      <c r="I83" s="9">
        <v>9</v>
      </c>
      <c r="J83" s="9">
        <v>15</v>
      </c>
      <c r="K83" s="9">
        <f t="shared" si="43"/>
        <v>7</v>
      </c>
      <c r="L83" s="9"/>
      <c r="M83" s="9">
        <v>42</v>
      </c>
      <c r="N83" s="12">
        <f>L83/K83</f>
        <v>0</v>
      </c>
      <c r="O83" s="13">
        <f t="shared" si="44"/>
        <v>7</v>
      </c>
      <c r="P83" s="14"/>
      <c r="Q83" s="15">
        <f t="shared" si="45"/>
        <v>0</v>
      </c>
      <c r="R83" s="16">
        <f t="shared" si="46"/>
        <v>28</v>
      </c>
      <c r="S83" s="15">
        <f t="shared" si="47"/>
        <v>28</v>
      </c>
    </row>
    <row r="84" spans="1:21" s="27" customFormat="1">
      <c r="A84" s="7" t="s">
        <v>92</v>
      </c>
      <c r="B84" s="8" t="s">
        <v>56</v>
      </c>
      <c r="C84" s="9">
        <v>2</v>
      </c>
      <c r="D84" s="8" t="s">
        <v>31</v>
      </c>
      <c r="E84" s="14" t="s">
        <v>116</v>
      </c>
      <c r="F84" s="11">
        <v>4</v>
      </c>
      <c r="G84" s="11" t="s">
        <v>36</v>
      </c>
      <c r="H84" s="9"/>
      <c r="I84" s="9">
        <v>9</v>
      </c>
      <c r="J84" s="9">
        <v>15</v>
      </c>
      <c r="K84" s="9">
        <f t="shared" si="43"/>
        <v>7</v>
      </c>
      <c r="L84" s="9"/>
      <c r="M84" s="9">
        <v>42</v>
      </c>
      <c r="N84" s="12">
        <f>L84/K84</f>
        <v>0</v>
      </c>
      <c r="O84" s="13">
        <f t="shared" si="44"/>
        <v>7</v>
      </c>
      <c r="P84" s="14"/>
      <c r="Q84" s="15">
        <f t="shared" si="45"/>
        <v>0</v>
      </c>
      <c r="R84" s="16">
        <f t="shared" si="46"/>
        <v>28</v>
      </c>
      <c r="S84" s="15">
        <f t="shared" si="47"/>
        <v>28</v>
      </c>
    </row>
    <row r="85" spans="1:21" s="27" customFormat="1">
      <c r="A85" s="7" t="s">
        <v>92</v>
      </c>
      <c r="B85" s="8" t="s">
        <v>65</v>
      </c>
      <c r="C85" s="9">
        <v>1</v>
      </c>
      <c r="D85" s="8" t="s">
        <v>44</v>
      </c>
      <c r="E85" s="14" t="s">
        <v>96</v>
      </c>
      <c r="F85" s="24">
        <v>5</v>
      </c>
      <c r="G85" s="11" t="s">
        <v>36</v>
      </c>
      <c r="H85" s="9"/>
      <c r="I85" s="9">
        <v>1</v>
      </c>
      <c r="J85" s="9">
        <v>5</v>
      </c>
      <c r="K85" s="9">
        <f t="shared" si="43"/>
        <v>5</v>
      </c>
      <c r="L85" s="9"/>
      <c r="M85" s="9">
        <v>30</v>
      </c>
      <c r="N85" s="12">
        <f t="shared" ref="N85:N96" si="48">L85/K85</f>
        <v>0</v>
      </c>
      <c r="O85" s="13">
        <f t="shared" si="44"/>
        <v>5</v>
      </c>
      <c r="P85" s="14"/>
      <c r="Q85" s="15">
        <f t="shared" si="45"/>
        <v>0</v>
      </c>
      <c r="R85" s="16">
        <f t="shared" si="46"/>
        <v>20</v>
      </c>
      <c r="S85" s="15">
        <f t="shared" si="47"/>
        <v>20</v>
      </c>
    </row>
    <row r="86" spans="1:21" s="27" customFormat="1">
      <c r="A86" s="7" t="s">
        <v>92</v>
      </c>
      <c r="B86" s="8" t="s">
        <v>65</v>
      </c>
      <c r="C86" s="9">
        <v>2</v>
      </c>
      <c r="D86" s="8" t="s">
        <v>44</v>
      </c>
      <c r="E86" s="14" t="s">
        <v>96</v>
      </c>
      <c r="F86" s="24">
        <v>5</v>
      </c>
      <c r="G86" s="11" t="s">
        <v>37</v>
      </c>
      <c r="H86" s="9"/>
      <c r="I86" s="9">
        <v>1</v>
      </c>
      <c r="J86" s="9">
        <v>5</v>
      </c>
      <c r="K86" s="9">
        <f t="shared" si="43"/>
        <v>5</v>
      </c>
      <c r="L86" s="9"/>
      <c r="M86" s="9">
        <v>30</v>
      </c>
      <c r="N86" s="12">
        <f t="shared" si="48"/>
        <v>0</v>
      </c>
      <c r="O86" s="13">
        <f t="shared" si="44"/>
        <v>5</v>
      </c>
      <c r="P86" s="14"/>
      <c r="Q86" s="15">
        <f t="shared" si="45"/>
        <v>0</v>
      </c>
      <c r="R86" s="16">
        <f t="shared" si="46"/>
        <v>20</v>
      </c>
      <c r="S86" s="15">
        <f t="shared" si="47"/>
        <v>20</v>
      </c>
    </row>
    <row r="87" spans="1:21" s="27" customFormat="1">
      <c r="A87" s="7" t="s">
        <v>92</v>
      </c>
      <c r="B87" s="8" t="s">
        <v>69</v>
      </c>
      <c r="C87" s="9">
        <v>1</v>
      </c>
      <c r="D87" s="8" t="s">
        <v>44</v>
      </c>
      <c r="E87" s="14" t="s">
        <v>96</v>
      </c>
      <c r="F87" s="24">
        <v>5</v>
      </c>
      <c r="G87" s="11" t="s">
        <v>36</v>
      </c>
      <c r="H87" s="9"/>
      <c r="I87" s="9">
        <v>6</v>
      </c>
      <c r="J87" s="9">
        <v>10</v>
      </c>
      <c r="K87" s="9">
        <f t="shared" si="43"/>
        <v>5</v>
      </c>
      <c r="L87" s="9"/>
      <c r="M87" s="9">
        <v>30</v>
      </c>
      <c r="N87" s="12">
        <f t="shared" si="48"/>
        <v>0</v>
      </c>
      <c r="O87" s="13">
        <f t="shared" si="44"/>
        <v>5</v>
      </c>
      <c r="P87" s="14"/>
      <c r="Q87" s="15">
        <f t="shared" si="45"/>
        <v>0</v>
      </c>
      <c r="R87" s="16">
        <f t="shared" si="46"/>
        <v>20</v>
      </c>
      <c r="S87" s="15">
        <f t="shared" si="47"/>
        <v>20</v>
      </c>
      <c r="T87" s="55"/>
      <c r="U87" s="56"/>
    </row>
    <row r="88" spans="1:21" s="27" customFormat="1">
      <c r="A88" s="7" t="s">
        <v>92</v>
      </c>
      <c r="B88" s="8" t="s">
        <v>69</v>
      </c>
      <c r="C88" s="9">
        <v>2</v>
      </c>
      <c r="D88" s="8" t="s">
        <v>44</v>
      </c>
      <c r="E88" s="14" t="s">
        <v>96</v>
      </c>
      <c r="F88" s="24">
        <v>5</v>
      </c>
      <c r="G88" s="11" t="s">
        <v>37</v>
      </c>
      <c r="H88" s="9"/>
      <c r="I88" s="9">
        <v>6</v>
      </c>
      <c r="J88" s="9">
        <v>10</v>
      </c>
      <c r="K88" s="9">
        <f t="shared" si="43"/>
        <v>5</v>
      </c>
      <c r="L88" s="9"/>
      <c r="M88" s="9">
        <v>30</v>
      </c>
      <c r="N88" s="12">
        <f t="shared" si="48"/>
        <v>0</v>
      </c>
      <c r="O88" s="13">
        <f t="shared" si="44"/>
        <v>5</v>
      </c>
      <c r="P88" s="14"/>
      <c r="Q88" s="15">
        <f t="shared" si="45"/>
        <v>0</v>
      </c>
      <c r="R88" s="16">
        <f t="shared" si="46"/>
        <v>20</v>
      </c>
      <c r="S88" s="15">
        <f t="shared" si="47"/>
        <v>20</v>
      </c>
      <c r="T88" s="55"/>
      <c r="U88" s="56"/>
    </row>
    <row r="89" spans="1:21" s="27" customFormat="1">
      <c r="A89" s="7" t="s">
        <v>92</v>
      </c>
      <c r="B89" s="8" t="s">
        <v>66</v>
      </c>
      <c r="C89" s="9">
        <v>1</v>
      </c>
      <c r="D89" s="8" t="s">
        <v>31</v>
      </c>
      <c r="E89" s="14" t="s">
        <v>96</v>
      </c>
      <c r="F89" s="24">
        <v>6</v>
      </c>
      <c r="G89" s="11" t="s">
        <v>36</v>
      </c>
      <c r="H89" s="9"/>
      <c r="I89" s="9">
        <v>1</v>
      </c>
      <c r="J89" s="9">
        <v>5</v>
      </c>
      <c r="K89" s="9">
        <f t="shared" si="43"/>
        <v>5</v>
      </c>
      <c r="L89" s="9"/>
      <c r="M89" s="9">
        <v>30</v>
      </c>
      <c r="N89" s="12">
        <f t="shared" si="48"/>
        <v>0</v>
      </c>
      <c r="O89" s="13">
        <f t="shared" si="44"/>
        <v>5</v>
      </c>
      <c r="P89" s="14"/>
      <c r="Q89" s="15">
        <f t="shared" si="45"/>
        <v>0</v>
      </c>
      <c r="R89" s="16">
        <f t="shared" si="46"/>
        <v>20</v>
      </c>
      <c r="S89" s="15">
        <f t="shared" si="47"/>
        <v>20</v>
      </c>
    </row>
    <row r="90" spans="1:21" s="27" customFormat="1">
      <c r="A90" s="7" t="s">
        <v>92</v>
      </c>
      <c r="B90" s="8" t="s">
        <v>66</v>
      </c>
      <c r="C90" s="9">
        <v>2</v>
      </c>
      <c r="D90" s="8" t="s">
        <v>40</v>
      </c>
      <c r="E90" s="14" t="s">
        <v>96</v>
      </c>
      <c r="F90" s="24">
        <v>6</v>
      </c>
      <c r="G90" s="11" t="s">
        <v>37</v>
      </c>
      <c r="H90" s="9"/>
      <c r="I90" s="9">
        <v>1</v>
      </c>
      <c r="J90" s="9">
        <v>5</v>
      </c>
      <c r="K90" s="9">
        <f t="shared" si="43"/>
        <v>5</v>
      </c>
      <c r="L90" s="9"/>
      <c r="M90" s="9">
        <v>30</v>
      </c>
      <c r="N90" s="12">
        <f t="shared" si="48"/>
        <v>0</v>
      </c>
      <c r="O90" s="13">
        <f t="shared" si="44"/>
        <v>5</v>
      </c>
      <c r="P90" s="14"/>
      <c r="Q90" s="15">
        <f t="shared" si="45"/>
        <v>0</v>
      </c>
      <c r="R90" s="16">
        <f t="shared" si="46"/>
        <v>20</v>
      </c>
      <c r="S90" s="15">
        <f t="shared" si="47"/>
        <v>20</v>
      </c>
    </row>
    <row r="91" spans="1:21" s="27" customFormat="1">
      <c r="A91" s="7" t="s">
        <v>92</v>
      </c>
      <c r="B91" s="8" t="s">
        <v>63</v>
      </c>
      <c r="C91" s="9">
        <v>1</v>
      </c>
      <c r="D91" s="8" t="s">
        <v>44</v>
      </c>
      <c r="E91" s="14" t="s">
        <v>96</v>
      </c>
      <c r="F91" s="24">
        <v>6</v>
      </c>
      <c r="G91" s="11" t="s">
        <v>36</v>
      </c>
      <c r="H91" s="9"/>
      <c r="I91" s="9">
        <v>6</v>
      </c>
      <c r="J91" s="9">
        <v>10</v>
      </c>
      <c r="K91" s="9">
        <f t="shared" si="43"/>
        <v>5</v>
      </c>
      <c r="L91" s="9"/>
      <c r="M91" s="9">
        <v>30</v>
      </c>
      <c r="N91" s="12">
        <f t="shared" si="48"/>
        <v>0</v>
      </c>
      <c r="O91" s="13">
        <f t="shared" si="44"/>
        <v>5</v>
      </c>
      <c r="P91" s="14"/>
      <c r="Q91" s="15">
        <f t="shared" si="45"/>
        <v>0</v>
      </c>
      <c r="R91" s="16">
        <f t="shared" si="46"/>
        <v>20</v>
      </c>
      <c r="S91" s="15">
        <f t="shared" si="47"/>
        <v>20</v>
      </c>
      <c r="T91" s="28"/>
      <c r="U91" s="28"/>
    </row>
    <row r="92" spans="1:21" s="27" customFormat="1">
      <c r="A92" s="7" t="s">
        <v>92</v>
      </c>
      <c r="B92" s="8" t="s">
        <v>63</v>
      </c>
      <c r="C92" s="9">
        <v>2</v>
      </c>
      <c r="D92" s="8" t="s">
        <v>40</v>
      </c>
      <c r="E92" s="14" t="s">
        <v>96</v>
      </c>
      <c r="F92" s="24">
        <v>6</v>
      </c>
      <c r="G92" s="11" t="s">
        <v>37</v>
      </c>
      <c r="H92" s="9"/>
      <c r="I92" s="9">
        <v>6</v>
      </c>
      <c r="J92" s="9">
        <v>10</v>
      </c>
      <c r="K92" s="9">
        <f t="shared" si="43"/>
        <v>5</v>
      </c>
      <c r="L92" s="9"/>
      <c r="M92" s="9">
        <v>30</v>
      </c>
      <c r="N92" s="12">
        <f t="shared" si="48"/>
        <v>0</v>
      </c>
      <c r="O92" s="13">
        <f t="shared" si="44"/>
        <v>5</v>
      </c>
      <c r="P92" s="14"/>
      <c r="Q92" s="15">
        <f t="shared" si="45"/>
        <v>0</v>
      </c>
      <c r="R92" s="16">
        <f t="shared" si="46"/>
        <v>20</v>
      </c>
      <c r="S92" s="15">
        <f t="shared" si="47"/>
        <v>20</v>
      </c>
      <c r="T92" s="28"/>
      <c r="U92" s="28"/>
    </row>
    <row r="93" spans="1:21" s="27" customFormat="1">
      <c r="A93" s="7" t="s">
        <v>92</v>
      </c>
      <c r="B93" s="8" t="s">
        <v>64</v>
      </c>
      <c r="C93" s="9">
        <v>1</v>
      </c>
      <c r="D93" s="8" t="s">
        <v>44</v>
      </c>
      <c r="E93" s="14" t="s">
        <v>96</v>
      </c>
      <c r="F93" s="24">
        <v>7</v>
      </c>
      <c r="G93" s="11" t="s">
        <v>36</v>
      </c>
      <c r="H93" s="9"/>
      <c r="I93" s="9">
        <v>6</v>
      </c>
      <c r="J93" s="9">
        <v>10</v>
      </c>
      <c r="K93" s="9">
        <f t="shared" si="43"/>
        <v>5</v>
      </c>
      <c r="L93" s="9"/>
      <c r="M93" s="9">
        <v>30</v>
      </c>
      <c r="N93" s="12">
        <f t="shared" si="48"/>
        <v>0</v>
      </c>
      <c r="O93" s="13">
        <f t="shared" si="44"/>
        <v>5</v>
      </c>
      <c r="P93" s="14"/>
      <c r="Q93" s="15">
        <f>IF(K93=0,0,L93)</f>
        <v>0</v>
      </c>
      <c r="R93" s="16">
        <f t="shared" si="46"/>
        <v>20</v>
      </c>
      <c r="S93" s="15">
        <f t="shared" si="47"/>
        <v>20</v>
      </c>
      <c r="T93" s="57"/>
      <c r="U93" s="58"/>
    </row>
    <row r="94" spans="1:21" s="28" customFormat="1">
      <c r="A94" s="7" t="s">
        <v>92</v>
      </c>
      <c r="B94" s="8" t="s">
        <v>64</v>
      </c>
      <c r="C94" s="9">
        <v>2</v>
      </c>
      <c r="D94" s="8" t="s">
        <v>44</v>
      </c>
      <c r="E94" s="14" t="s">
        <v>96</v>
      </c>
      <c r="F94" s="24">
        <v>7</v>
      </c>
      <c r="G94" s="11" t="s">
        <v>37</v>
      </c>
      <c r="H94" s="9"/>
      <c r="I94" s="9">
        <v>6</v>
      </c>
      <c r="J94" s="9">
        <v>10</v>
      </c>
      <c r="K94" s="9">
        <f t="shared" si="43"/>
        <v>5</v>
      </c>
      <c r="L94" s="9"/>
      <c r="M94" s="9">
        <v>30</v>
      </c>
      <c r="N94" s="12">
        <f t="shared" si="48"/>
        <v>0</v>
      </c>
      <c r="O94" s="13">
        <f t="shared" si="44"/>
        <v>5</v>
      </c>
      <c r="P94" s="14"/>
      <c r="Q94" s="15">
        <f>IF(K94=0,0,L94)</f>
        <v>0</v>
      </c>
      <c r="R94" s="16">
        <f t="shared" si="46"/>
        <v>20</v>
      </c>
      <c r="S94" s="15">
        <f t="shared" si="47"/>
        <v>20</v>
      </c>
      <c r="T94" s="55"/>
      <c r="U94" s="56"/>
    </row>
    <row r="95" spans="1:21" s="27" customFormat="1">
      <c r="A95" s="7" t="s">
        <v>92</v>
      </c>
      <c r="B95" s="8" t="s">
        <v>67</v>
      </c>
      <c r="C95" s="9">
        <v>1</v>
      </c>
      <c r="D95" s="8" t="s">
        <v>40</v>
      </c>
      <c r="E95" s="14" t="s">
        <v>96</v>
      </c>
      <c r="F95" s="24">
        <v>7</v>
      </c>
      <c r="G95" s="11" t="s">
        <v>36</v>
      </c>
      <c r="H95" s="9"/>
      <c r="I95" s="9">
        <v>1</v>
      </c>
      <c r="J95" s="9">
        <v>5</v>
      </c>
      <c r="K95" s="9">
        <f t="shared" si="43"/>
        <v>5</v>
      </c>
      <c r="L95" s="9"/>
      <c r="M95" s="9">
        <v>30</v>
      </c>
      <c r="N95" s="12">
        <f t="shared" si="48"/>
        <v>0</v>
      </c>
      <c r="O95" s="13">
        <f t="shared" si="44"/>
        <v>5</v>
      </c>
      <c r="P95" s="14"/>
      <c r="Q95" s="15">
        <f t="shared" ref="Q95:Q96" si="49">IF(K95=0,0,L95)</f>
        <v>0</v>
      </c>
      <c r="R95" s="16">
        <f t="shared" si="46"/>
        <v>20</v>
      </c>
      <c r="S95" s="15">
        <f t="shared" si="47"/>
        <v>20</v>
      </c>
    </row>
    <row r="96" spans="1:21" s="27" customFormat="1">
      <c r="A96" s="7" t="s">
        <v>92</v>
      </c>
      <c r="B96" s="8" t="s">
        <v>67</v>
      </c>
      <c r="C96" s="9">
        <v>2</v>
      </c>
      <c r="D96" s="8" t="s">
        <v>40</v>
      </c>
      <c r="E96" s="14" t="s">
        <v>96</v>
      </c>
      <c r="F96" s="24">
        <v>7</v>
      </c>
      <c r="G96" s="11" t="s">
        <v>37</v>
      </c>
      <c r="H96" s="9"/>
      <c r="I96" s="9">
        <v>1</v>
      </c>
      <c r="J96" s="9">
        <v>5</v>
      </c>
      <c r="K96" s="9">
        <f t="shared" si="43"/>
        <v>5</v>
      </c>
      <c r="L96" s="9"/>
      <c r="M96" s="9">
        <v>30</v>
      </c>
      <c r="N96" s="12">
        <f t="shared" si="48"/>
        <v>0</v>
      </c>
      <c r="O96" s="13">
        <f t="shared" si="44"/>
        <v>5</v>
      </c>
      <c r="P96" s="14"/>
      <c r="Q96" s="15">
        <f t="shared" si="49"/>
        <v>0</v>
      </c>
      <c r="R96" s="16">
        <f t="shared" si="46"/>
        <v>20</v>
      </c>
      <c r="S96" s="15">
        <f t="shared" si="47"/>
        <v>20</v>
      </c>
    </row>
    <row r="97" spans="1:21" s="27" customFormat="1">
      <c r="A97" s="7"/>
      <c r="B97" s="8"/>
      <c r="C97" s="9"/>
      <c r="D97" s="8"/>
      <c r="E97" s="14"/>
      <c r="F97" s="24"/>
      <c r="G97" s="11"/>
      <c r="H97" s="9"/>
      <c r="I97" s="9"/>
      <c r="J97" s="9"/>
      <c r="K97" s="9"/>
      <c r="L97" s="9"/>
      <c r="M97" s="9"/>
      <c r="N97" s="12"/>
      <c r="O97" s="13"/>
      <c r="P97" s="14"/>
      <c r="Q97" s="15"/>
      <c r="R97" s="16"/>
      <c r="S97" s="15"/>
      <c r="T97" s="55"/>
      <c r="U97" s="56"/>
    </row>
    <row r="98" spans="1:21" s="27" customFormat="1">
      <c r="A98" s="7" t="s">
        <v>91</v>
      </c>
      <c r="B98" s="8" t="s">
        <v>58</v>
      </c>
      <c r="C98" s="24">
        <v>1</v>
      </c>
      <c r="D98" s="8" t="s">
        <v>104</v>
      </c>
      <c r="E98" s="14" t="s">
        <v>116</v>
      </c>
      <c r="F98" s="24">
        <v>2</v>
      </c>
      <c r="G98" s="11" t="s">
        <v>36</v>
      </c>
      <c r="I98" s="24">
        <v>1</v>
      </c>
      <c r="J98" s="24">
        <v>8</v>
      </c>
      <c r="K98" s="9">
        <f t="shared" ref="K98:K108" si="50">J98-I98+1</f>
        <v>8</v>
      </c>
      <c r="M98" s="24">
        <v>48</v>
      </c>
      <c r="N98" s="12">
        <f>L98/K98</f>
        <v>0</v>
      </c>
      <c r="O98" s="13">
        <f t="shared" ref="O98:O108" si="51">M98/6</f>
        <v>8</v>
      </c>
      <c r="P98" s="14"/>
      <c r="Q98" s="15">
        <f t="shared" ref="Q98:Q108" si="52">IF(K98=0,0,L98)</f>
        <v>0</v>
      </c>
      <c r="R98" s="16">
        <f t="shared" ref="R98:R108" si="53">IF(K98=0,0,M98/1.5)</f>
        <v>32</v>
      </c>
      <c r="S98" s="15">
        <f t="shared" ref="S98:S108" si="54">P98+Q98+R98</f>
        <v>32</v>
      </c>
    </row>
    <row r="99" spans="1:21" s="40" customFormat="1">
      <c r="A99" s="105" t="s">
        <v>91</v>
      </c>
      <c r="B99" s="38" t="s">
        <v>62</v>
      </c>
      <c r="C99" s="39">
        <v>1</v>
      </c>
      <c r="D99" s="38" t="s">
        <v>104</v>
      </c>
      <c r="E99" s="40" t="s">
        <v>99</v>
      </c>
      <c r="F99" s="39">
        <v>2</v>
      </c>
      <c r="G99" s="41" t="s">
        <v>37</v>
      </c>
      <c r="H99" s="39"/>
      <c r="I99" s="39">
        <v>2</v>
      </c>
      <c r="J99" s="39">
        <v>6</v>
      </c>
      <c r="K99" s="39">
        <f t="shared" si="50"/>
        <v>5</v>
      </c>
      <c r="L99" s="39"/>
      <c r="M99" s="39">
        <v>30</v>
      </c>
      <c r="N99" s="42">
        <f t="shared" ref="N99:N108" si="55">L99/K99</f>
        <v>0</v>
      </c>
      <c r="O99" s="43">
        <f t="shared" si="51"/>
        <v>5</v>
      </c>
      <c r="Q99" s="44">
        <f t="shared" si="52"/>
        <v>0</v>
      </c>
      <c r="R99" s="106">
        <f t="shared" si="53"/>
        <v>20</v>
      </c>
      <c r="S99" s="44">
        <f t="shared" si="54"/>
        <v>20</v>
      </c>
    </row>
    <row r="100" spans="1:21" s="40" customFormat="1">
      <c r="A100" s="105" t="s">
        <v>91</v>
      </c>
      <c r="B100" s="38" t="s">
        <v>61</v>
      </c>
      <c r="C100" s="39">
        <v>1</v>
      </c>
      <c r="D100" s="38" t="s">
        <v>104</v>
      </c>
      <c r="E100" s="40" t="s">
        <v>99</v>
      </c>
      <c r="F100" s="39">
        <v>3</v>
      </c>
      <c r="G100" s="41" t="s">
        <v>37</v>
      </c>
      <c r="H100" s="39"/>
      <c r="I100" s="39">
        <v>2</v>
      </c>
      <c r="J100" s="39">
        <v>6</v>
      </c>
      <c r="K100" s="39">
        <f t="shared" si="50"/>
        <v>5</v>
      </c>
      <c r="L100" s="39"/>
      <c r="M100" s="39">
        <v>30</v>
      </c>
      <c r="N100" s="42">
        <f t="shared" si="55"/>
        <v>0</v>
      </c>
      <c r="O100" s="43">
        <f t="shared" si="51"/>
        <v>5</v>
      </c>
      <c r="Q100" s="44">
        <f t="shared" si="52"/>
        <v>0</v>
      </c>
      <c r="R100" s="106">
        <f t="shared" si="53"/>
        <v>20</v>
      </c>
      <c r="S100" s="44">
        <f t="shared" si="54"/>
        <v>20</v>
      </c>
    </row>
    <row r="101" spans="1:21" s="27" customFormat="1">
      <c r="A101" s="7" t="s">
        <v>91</v>
      </c>
      <c r="B101" s="8" t="s">
        <v>57</v>
      </c>
      <c r="C101" s="24">
        <v>1</v>
      </c>
      <c r="D101" s="8" t="s">
        <v>104</v>
      </c>
      <c r="E101" s="14" t="s">
        <v>116</v>
      </c>
      <c r="F101" s="11">
        <v>3</v>
      </c>
      <c r="G101" s="11" t="s">
        <v>36</v>
      </c>
      <c r="H101" s="9"/>
      <c r="I101" s="9">
        <v>1</v>
      </c>
      <c r="J101" s="9">
        <v>8</v>
      </c>
      <c r="K101" s="9">
        <f t="shared" si="50"/>
        <v>8</v>
      </c>
      <c r="L101" s="9"/>
      <c r="M101" s="9">
        <v>48</v>
      </c>
      <c r="N101" s="12">
        <f t="shared" si="55"/>
        <v>0</v>
      </c>
      <c r="O101" s="13">
        <f t="shared" si="51"/>
        <v>8</v>
      </c>
      <c r="P101" s="14"/>
      <c r="Q101" s="15">
        <f t="shared" si="52"/>
        <v>0</v>
      </c>
      <c r="R101" s="16">
        <f t="shared" si="53"/>
        <v>32</v>
      </c>
      <c r="S101" s="15">
        <f t="shared" si="54"/>
        <v>32</v>
      </c>
    </row>
    <row r="102" spans="1:21" s="28" customFormat="1">
      <c r="A102" s="7" t="s">
        <v>91</v>
      </c>
      <c r="B102" s="8" t="s">
        <v>56</v>
      </c>
      <c r="C102" s="24">
        <v>1</v>
      </c>
      <c r="D102" s="8" t="s">
        <v>104</v>
      </c>
      <c r="E102" s="14" t="s">
        <v>116</v>
      </c>
      <c r="F102" s="11">
        <v>4</v>
      </c>
      <c r="G102" s="11" t="s">
        <v>36</v>
      </c>
      <c r="H102" s="9"/>
      <c r="I102" s="9">
        <v>1</v>
      </c>
      <c r="J102" s="9">
        <v>8</v>
      </c>
      <c r="K102" s="9">
        <f t="shared" si="50"/>
        <v>8</v>
      </c>
      <c r="L102" s="9"/>
      <c r="M102" s="9">
        <v>48</v>
      </c>
      <c r="N102" s="12">
        <f t="shared" si="55"/>
        <v>0</v>
      </c>
      <c r="O102" s="13">
        <f t="shared" si="51"/>
        <v>8</v>
      </c>
      <c r="P102" s="14"/>
      <c r="Q102" s="15">
        <f t="shared" si="52"/>
        <v>0</v>
      </c>
      <c r="R102" s="16">
        <f t="shared" si="53"/>
        <v>32</v>
      </c>
      <c r="S102" s="15">
        <f t="shared" si="54"/>
        <v>32</v>
      </c>
      <c r="T102" s="55"/>
      <c r="U102" s="56"/>
    </row>
    <row r="103" spans="1:21" s="27" customFormat="1">
      <c r="A103" s="7" t="s">
        <v>91</v>
      </c>
      <c r="B103" s="8" t="s">
        <v>69</v>
      </c>
      <c r="C103" s="24">
        <v>1</v>
      </c>
      <c r="D103" s="8" t="s">
        <v>104</v>
      </c>
      <c r="E103" s="14" t="s">
        <v>96</v>
      </c>
      <c r="F103" s="24">
        <v>5</v>
      </c>
      <c r="G103" s="11" t="s">
        <v>36</v>
      </c>
      <c r="H103" s="9"/>
      <c r="I103" s="9">
        <v>1</v>
      </c>
      <c r="J103" s="9">
        <v>5</v>
      </c>
      <c r="K103" s="9">
        <f t="shared" si="50"/>
        <v>5</v>
      </c>
      <c r="L103" s="9"/>
      <c r="M103" s="9">
        <v>30</v>
      </c>
      <c r="N103" s="12">
        <f t="shared" si="55"/>
        <v>0</v>
      </c>
      <c r="O103" s="13">
        <f t="shared" si="51"/>
        <v>5</v>
      </c>
      <c r="P103" s="14"/>
      <c r="Q103" s="15">
        <f t="shared" si="52"/>
        <v>0</v>
      </c>
      <c r="R103" s="16">
        <f t="shared" si="53"/>
        <v>20</v>
      </c>
      <c r="S103" s="15">
        <f t="shared" si="54"/>
        <v>20</v>
      </c>
    </row>
    <row r="104" spans="1:21" s="27" customFormat="1">
      <c r="A104" s="7" t="s">
        <v>91</v>
      </c>
      <c r="B104" s="8" t="s">
        <v>65</v>
      </c>
      <c r="C104" s="24">
        <v>1</v>
      </c>
      <c r="D104" s="8" t="s">
        <v>104</v>
      </c>
      <c r="E104" s="14" t="s">
        <v>96</v>
      </c>
      <c r="F104" s="24">
        <v>5</v>
      </c>
      <c r="G104" s="11" t="s">
        <v>36</v>
      </c>
      <c r="H104" s="9"/>
      <c r="I104" s="9">
        <v>6</v>
      </c>
      <c r="J104" s="9">
        <v>10</v>
      </c>
      <c r="K104" s="9">
        <f t="shared" si="50"/>
        <v>5</v>
      </c>
      <c r="L104" s="9"/>
      <c r="M104" s="9">
        <v>30</v>
      </c>
      <c r="N104" s="12">
        <f t="shared" si="55"/>
        <v>0</v>
      </c>
      <c r="O104" s="13">
        <f t="shared" si="51"/>
        <v>5</v>
      </c>
      <c r="P104" s="14"/>
      <c r="Q104" s="15">
        <f t="shared" si="52"/>
        <v>0</v>
      </c>
      <c r="R104" s="16">
        <f t="shared" si="53"/>
        <v>20</v>
      </c>
      <c r="S104" s="15">
        <f t="shared" si="54"/>
        <v>20</v>
      </c>
    </row>
    <row r="105" spans="1:21" s="27" customFormat="1">
      <c r="A105" s="7" t="s">
        <v>91</v>
      </c>
      <c r="B105" s="8" t="s">
        <v>63</v>
      </c>
      <c r="C105" s="24">
        <v>1</v>
      </c>
      <c r="D105" s="8" t="s">
        <v>104</v>
      </c>
      <c r="E105" s="14" t="s">
        <v>96</v>
      </c>
      <c r="F105" s="24">
        <v>6</v>
      </c>
      <c r="G105" s="11" t="s">
        <v>36</v>
      </c>
      <c r="H105" s="9"/>
      <c r="I105" s="9">
        <v>1</v>
      </c>
      <c r="J105" s="9">
        <v>5</v>
      </c>
      <c r="K105" s="9">
        <f t="shared" si="50"/>
        <v>5</v>
      </c>
      <c r="L105" s="9"/>
      <c r="M105" s="9">
        <v>30</v>
      </c>
      <c r="N105" s="12">
        <f t="shared" si="55"/>
        <v>0</v>
      </c>
      <c r="O105" s="13">
        <f t="shared" si="51"/>
        <v>5</v>
      </c>
      <c r="P105" s="14"/>
      <c r="Q105" s="15">
        <f t="shared" si="52"/>
        <v>0</v>
      </c>
      <c r="R105" s="16">
        <f t="shared" si="53"/>
        <v>20</v>
      </c>
      <c r="S105" s="15">
        <f t="shared" si="54"/>
        <v>20</v>
      </c>
      <c r="T105" s="28"/>
      <c r="U105" s="28"/>
    </row>
    <row r="106" spans="1:21" s="27" customFormat="1">
      <c r="A106" s="7" t="s">
        <v>91</v>
      </c>
      <c r="B106" s="8" t="s">
        <v>66</v>
      </c>
      <c r="C106" s="24">
        <v>1</v>
      </c>
      <c r="D106" s="8" t="s">
        <v>104</v>
      </c>
      <c r="E106" s="14" t="s">
        <v>96</v>
      </c>
      <c r="F106" s="24">
        <v>6</v>
      </c>
      <c r="G106" s="11" t="s">
        <v>36</v>
      </c>
      <c r="H106" s="9"/>
      <c r="I106" s="9">
        <v>6</v>
      </c>
      <c r="J106" s="9">
        <v>10</v>
      </c>
      <c r="K106" s="9">
        <f t="shared" si="50"/>
        <v>5</v>
      </c>
      <c r="L106" s="9"/>
      <c r="M106" s="9">
        <v>30</v>
      </c>
      <c r="N106" s="12">
        <f t="shared" si="55"/>
        <v>0</v>
      </c>
      <c r="O106" s="13">
        <f t="shared" si="51"/>
        <v>5</v>
      </c>
      <c r="P106" s="14"/>
      <c r="Q106" s="15">
        <f t="shared" si="52"/>
        <v>0</v>
      </c>
      <c r="R106" s="16">
        <f t="shared" si="53"/>
        <v>20</v>
      </c>
      <c r="S106" s="15">
        <f t="shared" si="54"/>
        <v>20</v>
      </c>
    </row>
    <row r="107" spans="1:21" s="27" customFormat="1">
      <c r="A107" s="7" t="s">
        <v>91</v>
      </c>
      <c r="B107" s="8" t="s">
        <v>64</v>
      </c>
      <c r="C107" s="24">
        <v>1</v>
      </c>
      <c r="D107" s="8" t="s">
        <v>104</v>
      </c>
      <c r="E107" s="14" t="s">
        <v>96</v>
      </c>
      <c r="F107" s="24">
        <v>7</v>
      </c>
      <c r="G107" s="11" t="s">
        <v>36</v>
      </c>
      <c r="H107" s="9"/>
      <c r="I107" s="9">
        <v>1</v>
      </c>
      <c r="J107" s="9">
        <v>5</v>
      </c>
      <c r="K107" s="9">
        <f t="shared" si="50"/>
        <v>5</v>
      </c>
      <c r="L107" s="9"/>
      <c r="M107" s="9">
        <v>30</v>
      </c>
      <c r="N107" s="12">
        <f t="shared" si="55"/>
        <v>0</v>
      </c>
      <c r="O107" s="13">
        <f t="shared" si="51"/>
        <v>5</v>
      </c>
      <c r="P107" s="14"/>
      <c r="Q107" s="15">
        <f t="shared" si="52"/>
        <v>0</v>
      </c>
      <c r="R107" s="16">
        <f t="shared" si="53"/>
        <v>20</v>
      </c>
      <c r="S107" s="15">
        <f t="shared" si="54"/>
        <v>20</v>
      </c>
      <c r="T107" s="28"/>
      <c r="U107" s="28"/>
    </row>
    <row r="108" spans="1:21" s="27" customFormat="1">
      <c r="A108" s="7" t="s">
        <v>91</v>
      </c>
      <c r="B108" s="8" t="s">
        <v>67</v>
      </c>
      <c r="C108" s="24">
        <v>1</v>
      </c>
      <c r="D108" s="8" t="s">
        <v>104</v>
      </c>
      <c r="E108" s="14" t="s">
        <v>96</v>
      </c>
      <c r="F108" s="24">
        <v>7</v>
      </c>
      <c r="G108" s="11" t="s">
        <v>36</v>
      </c>
      <c r="H108" s="9"/>
      <c r="I108" s="9">
        <v>6</v>
      </c>
      <c r="J108" s="9">
        <v>10</v>
      </c>
      <c r="K108" s="9">
        <f t="shared" si="50"/>
        <v>5</v>
      </c>
      <c r="L108" s="9"/>
      <c r="M108" s="9">
        <v>30</v>
      </c>
      <c r="N108" s="12">
        <f t="shared" si="55"/>
        <v>0</v>
      </c>
      <c r="O108" s="13">
        <f t="shared" si="51"/>
        <v>5</v>
      </c>
      <c r="P108" s="14"/>
      <c r="Q108" s="15">
        <f t="shared" si="52"/>
        <v>0</v>
      </c>
      <c r="R108" s="16">
        <f t="shared" si="53"/>
        <v>20</v>
      </c>
      <c r="S108" s="15">
        <f t="shared" si="54"/>
        <v>20</v>
      </c>
    </row>
    <row r="109" spans="1:21" s="27" customFormat="1" ht="25.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84" t="s">
        <v>105</v>
      </c>
      <c r="U109" s="84" t="s">
        <v>106</v>
      </c>
    </row>
    <row r="110" spans="1:21" s="28" customFormat="1">
      <c r="A110" s="7"/>
      <c r="B110" s="8" t="s">
        <v>50</v>
      </c>
      <c r="C110" s="9"/>
      <c r="D110" s="17" t="s">
        <v>13</v>
      </c>
      <c r="E110" s="10" t="s">
        <v>130</v>
      </c>
      <c r="F110" s="11">
        <v>5</v>
      </c>
      <c r="G110" s="11">
        <v>5</v>
      </c>
      <c r="H110" s="9"/>
      <c r="I110" s="9">
        <v>1</v>
      </c>
      <c r="J110" s="9">
        <v>15</v>
      </c>
      <c r="K110" s="9">
        <v>15</v>
      </c>
      <c r="L110" s="9">
        <v>15</v>
      </c>
      <c r="M110" s="9"/>
      <c r="N110" s="12">
        <f>L110/K110</f>
        <v>1</v>
      </c>
      <c r="O110" s="13">
        <v>0</v>
      </c>
      <c r="P110" s="14"/>
      <c r="Q110" s="15">
        <f>IF(K110=0,0,L110)</f>
        <v>15</v>
      </c>
      <c r="R110" s="16">
        <f>IF(K110=0,0,M110/1.5)</f>
        <v>0</v>
      </c>
      <c r="S110" s="15">
        <f>P110+Q110+R110</f>
        <v>15</v>
      </c>
      <c r="T110" s="26"/>
      <c r="U110" s="26"/>
    </row>
    <row r="111" spans="1:21" s="28" customFormat="1">
      <c r="A111" s="7"/>
      <c r="B111" s="8" t="s">
        <v>50</v>
      </c>
      <c r="C111" s="9"/>
      <c r="D111" s="8" t="s">
        <v>27</v>
      </c>
      <c r="E111" s="7" t="s">
        <v>120</v>
      </c>
      <c r="F111" s="11">
        <v>5</v>
      </c>
      <c r="G111" s="11">
        <v>6</v>
      </c>
      <c r="H111" s="9"/>
      <c r="I111" s="9">
        <v>1</v>
      </c>
      <c r="J111" s="9">
        <v>15</v>
      </c>
      <c r="K111" s="9">
        <f>J111-I111+1</f>
        <v>15</v>
      </c>
      <c r="L111" s="9">
        <v>15</v>
      </c>
      <c r="M111" s="9"/>
      <c r="N111" s="12">
        <f>L111/K111</f>
        <v>1</v>
      </c>
      <c r="O111" s="13">
        <f>M111/6</f>
        <v>0</v>
      </c>
      <c r="P111" s="14"/>
      <c r="Q111" s="15">
        <f>IF(K111=0,0,L111)</f>
        <v>15</v>
      </c>
      <c r="R111" s="16">
        <f>IF(K111=0,0,M111/1.5)</f>
        <v>0</v>
      </c>
      <c r="S111" s="15">
        <f>P111+Q111+R111</f>
        <v>15</v>
      </c>
      <c r="T111" s="26"/>
      <c r="U111" s="26"/>
    </row>
    <row r="112" spans="1:21" s="28" customFormat="1">
      <c r="A112" s="7"/>
      <c r="B112" s="8"/>
      <c r="C112" s="9"/>
      <c r="D112" s="37"/>
      <c r="E112" s="14"/>
      <c r="F112" s="11"/>
      <c r="G112" s="11"/>
      <c r="H112" s="9"/>
      <c r="I112" s="9"/>
      <c r="J112" s="9"/>
      <c r="K112" s="9"/>
      <c r="L112" s="9"/>
      <c r="M112" s="9"/>
      <c r="N112" s="12"/>
      <c r="O112" s="13"/>
      <c r="P112" s="14"/>
      <c r="Q112" s="15"/>
      <c r="R112" s="15" t="s">
        <v>107</v>
      </c>
      <c r="S112" s="15">
        <f>SUM(S109:S111)</f>
        <v>30</v>
      </c>
      <c r="T112" s="27"/>
      <c r="U112" s="27"/>
    </row>
    <row r="113" spans="1:21" s="27" customFormat="1">
      <c r="A113" s="70"/>
      <c r="B113" s="71"/>
      <c r="C113" s="72"/>
      <c r="D113" s="73"/>
      <c r="E113" s="74"/>
      <c r="F113" s="75"/>
      <c r="G113" s="75"/>
      <c r="H113" s="72"/>
      <c r="I113" s="72"/>
      <c r="J113" s="72"/>
      <c r="K113" s="72"/>
      <c r="L113" s="72"/>
      <c r="M113" s="72"/>
      <c r="N113" s="76"/>
      <c r="O113" s="77"/>
      <c r="P113" s="74"/>
      <c r="Q113" s="78"/>
      <c r="R113" s="78"/>
      <c r="S113" s="78"/>
      <c r="T113" s="74"/>
      <c r="U113" s="74"/>
    </row>
    <row r="114" spans="1:21" s="27" customFormat="1">
      <c r="A114" s="7"/>
      <c r="B114" s="8" t="s">
        <v>51</v>
      </c>
      <c r="C114" s="9"/>
      <c r="D114" s="8" t="s">
        <v>13</v>
      </c>
      <c r="E114" s="10" t="s">
        <v>130</v>
      </c>
      <c r="F114" s="11">
        <v>3</v>
      </c>
      <c r="G114" s="11">
        <v>5</v>
      </c>
      <c r="H114" s="9"/>
      <c r="I114" s="9">
        <v>1</v>
      </c>
      <c r="J114" s="9">
        <v>15</v>
      </c>
      <c r="K114" s="9">
        <v>15</v>
      </c>
      <c r="L114" s="9">
        <v>15</v>
      </c>
      <c r="M114" s="9"/>
      <c r="N114" s="12">
        <f>L114/K114</f>
        <v>1</v>
      </c>
      <c r="O114" s="13">
        <f>M114/5</f>
        <v>0</v>
      </c>
      <c r="P114" s="14"/>
      <c r="Q114" s="15">
        <f>IF(K114=0,0,L114)</f>
        <v>15</v>
      </c>
      <c r="R114" s="16">
        <f>IF(K114=0,0,M114/1.5)</f>
        <v>0</v>
      </c>
      <c r="S114" s="15">
        <f>P114+Q114+R114</f>
        <v>15</v>
      </c>
      <c r="T114" s="55"/>
      <c r="U114" s="56"/>
    </row>
    <row r="115" spans="1:21" s="28" customFormat="1">
      <c r="A115" s="7"/>
      <c r="B115" s="8" t="s">
        <v>51</v>
      </c>
      <c r="C115" s="9"/>
      <c r="D115" s="8" t="s">
        <v>27</v>
      </c>
      <c r="E115" s="7" t="s">
        <v>120</v>
      </c>
      <c r="F115" s="11">
        <v>3</v>
      </c>
      <c r="G115" s="11">
        <v>6</v>
      </c>
      <c r="H115" s="9"/>
      <c r="I115" s="9">
        <v>1</v>
      </c>
      <c r="J115" s="9">
        <v>15</v>
      </c>
      <c r="K115" s="9">
        <v>15</v>
      </c>
      <c r="L115" s="9">
        <v>15</v>
      </c>
      <c r="M115" s="9"/>
      <c r="N115" s="12">
        <f>L115/K115</f>
        <v>1</v>
      </c>
      <c r="O115" s="13">
        <f>M115/5</f>
        <v>0</v>
      </c>
      <c r="P115" s="14"/>
      <c r="Q115" s="15">
        <f>IF(K115=0,0,L115)</f>
        <v>15</v>
      </c>
      <c r="R115" s="16">
        <f>IF(K115=0,0,M115/1.5)</f>
        <v>0</v>
      </c>
      <c r="S115" s="15">
        <f>P115+Q115+R115</f>
        <v>15</v>
      </c>
      <c r="T115" s="55"/>
      <c r="U115" s="56"/>
    </row>
    <row r="116" spans="1:21" s="27" customFormat="1">
      <c r="A116" s="7"/>
      <c r="B116" s="8"/>
      <c r="C116" s="9"/>
      <c r="D116" s="37"/>
      <c r="E116" s="14"/>
      <c r="F116" s="11"/>
      <c r="G116" s="11"/>
      <c r="H116" s="9"/>
      <c r="I116" s="9"/>
      <c r="J116" s="9"/>
      <c r="K116" s="9"/>
      <c r="L116" s="9"/>
      <c r="M116" s="9"/>
      <c r="N116" s="12"/>
      <c r="O116" s="13"/>
      <c r="P116" s="14"/>
      <c r="Q116" s="15"/>
      <c r="R116" s="15" t="s">
        <v>107</v>
      </c>
      <c r="S116" s="15">
        <f>SUM(S109:S115)</f>
        <v>90</v>
      </c>
    </row>
    <row r="117" spans="1:21" s="27" customFormat="1">
      <c r="A117" s="70"/>
      <c r="B117" s="71"/>
      <c r="C117" s="72"/>
      <c r="D117" s="73"/>
      <c r="E117" s="74"/>
      <c r="F117" s="75"/>
      <c r="G117" s="75"/>
      <c r="H117" s="72"/>
      <c r="I117" s="72"/>
      <c r="J117" s="72"/>
      <c r="K117" s="72"/>
      <c r="L117" s="72"/>
      <c r="M117" s="72"/>
      <c r="N117" s="76"/>
      <c r="O117" s="77"/>
      <c r="P117" s="74"/>
      <c r="Q117" s="78"/>
      <c r="R117" s="78"/>
      <c r="S117" s="78"/>
      <c r="T117" s="74"/>
      <c r="U117" s="74"/>
    </row>
    <row r="118" spans="1:21" s="27" customFormat="1">
      <c r="A118" s="7"/>
      <c r="B118" s="8" t="s">
        <v>52</v>
      </c>
      <c r="C118" s="9"/>
      <c r="D118" s="8" t="s">
        <v>13</v>
      </c>
      <c r="E118" s="10" t="s">
        <v>130</v>
      </c>
      <c r="F118" s="11">
        <v>5</v>
      </c>
      <c r="G118" s="11">
        <v>6</v>
      </c>
      <c r="H118" s="9"/>
      <c r="I118" s="9">
        <v>1</v>
      </c>
      <c r="J118" s="9">
        <v>15</v>
      </c>
      <c r="K118" s="9">
        <v>15</v>
      </c>
      <c r="L118" s="9">
        <v>15</v>
      </c>
      <c r="M118" s="9"/>
      <c r="N118" s="12">
        <f>L118/K118</f>
        <v>1</v>
      </c>
      <c r="O118" s="13">
        <f>M118/5</f>
        <v>0</v>
      </c>
      <c r="P118" s="14"/>
      <c r="Q118" s="15">
        <f>IF(K118=0,0,L118)</f>
        <v>15</v>
      </c>
      <c r="R118" s="16">
        <f>IF(K118=0,0,M118/1.5)</f>
        <v>0</v>
      </c>
      <c r="S118" s="15">
        <f>P118+Q118+R118</f>
        <v>15</v>
      </c>
    </row>
    <row r="119" spans="1:21" s="27" customFormat="1">
      <c r="A119" s="7"/>
      <c r="B119" s="8" t="s">
        <v>52</v>
      </c>
      <c r="C119" s="9"/>
      <c r="D119" s="8" t="s">
        <v>27</v>
      </c>
      <c r="E119" s="7" t="s">
        <v>120</v>
      </c>
      <c r="F119" s="11">
        <v>5</v>
      </c>
      <c r="G119" s="11">
        <v>5</v>
      </c>
      <c r="H119" s="9"/>
      <c r="I119" s="9">
        <v>1</v>
      </c>
      <c r="J119" s="9">
        <v>15</v>
      </c>
      <c r="K119" s="9">
        <f>J119-I119+1</f>
        <v>15</v>
      </c>
      <c r="L119" s="9">
        <v>15</v>
      </c>
      <c r="M119" s="9"/>
      <c r="N119" s="12">
        <f>L119/K119</f>
        <v>1</v>
      </c>
      <c r="O119" s="13">
        <f>M119/5</f>
        <v>0</v>
      </c>
      <c r="P119" s="14"/>
      <c r="Q119" s="15">
        <f>IF(K119=0,0,L119)</f>
        <v>15</v>
      </c>
      <c r="R119" s="16">
        <f>IF(K119=0,0,M119/1.5)</f>
        <v>0</v>
      </c>
      <c r="S119" s="15">
        <f>P119+Q119+R119</f>
        <v>15</v>
      </c>
    </row>
    <row r="120" spans="1:21" s="28" customFormat="1">
      <c r="A120" s="7"/>
      <c r="B120" s="8"/>
      <c r="C120" s="9"/>
      <c r="D120" s="37"/>
      <c r="E120" s="14"/>
      <c r="F120" s="11"/>
      <c r="G120" s="11"/>
      <c r="H120" s="9"/>
      <c r="I120" s="9"/>
      <c r="J120" s="9"/>
      <c r="K120" s="9"/>
      <c r="L120" s="9"/>
      <c r="M120" s="9"/>
      <c r="N120" s="12"/>
      <c r="O120" s="13"/>
      <c r="P120" s="14"/>
      <c r="Q120" s="15"/>
      <c r="R120" s="15" t="s">
        <v>107</v>
      </c>
      <c r="S120" s="15">
        <f>SUM(S118:S119)</f>
        <v>30</v>
      </c>
      <c r="T120" s="27"/>
      <c r="U120" s="27"/>
    </row>
    <row r="121" spans="1:21" s="28" customFormat="1">
      <c r="A121" s="70"/>
      <c r="B121" s="71"/>
      <c r="C121" s="72"/>
      <c r="D121" s="73"/>
      <c r="E121" s="74"/>
      <c r="F121" s="75"/>
      <c r="G121" s="75"/>
      <c r="H121" s="72"/>
      <c r="I121" s="72"/>
      <c r="J121" s="72"/>
      <c r="K121" s="72"/>
      <c r="L121" s="72"/>
      <c r="M121" s="72"/>
      <c r="N121" s="76"/>
      <c r="O121" s="77"/>
      <c r="P121" s="74"/>
      <c r="Q121" s="78"/>
      <c r="R121" s="78"/>
      <c r="S121" s="78"/>
      <c r="T121" s="74"/>
      <c r="U121" s="74"/>
    </row>
    <row r="122" spans="1:21" s="27" customFormat="1">
      <c r="A122" s="7"/>
      <c r="B122" s="8" t="s">
        <v>53</v>
      </c>
      <c r="C122" s="9"/>
      <c r="D122" s="8" t="s">
        <v>13</v>
      </c>
      <c r="E122" s="10" t="s">
        <v>130</v>
      </c>
      <c r="F122" s="11">
        <v>3</v>
      </c>
      <c r="G122" s="11">
        <v>6</v>
      </c>
      <c r="H122" s="9"/>
      <c r="I122" s="9">
        <v>1</v>
      </c>
      <c r="J122" s="9">
        <v>15</v>
      </c>
      <c r="K122" s="9">
        <v>15</v>
      </c>
      <c r="L122" s="9">
        <v>15</v>
      </c>
      <c r="M122" s="9"/>
      <c r="N122" s="12">
        <f>L122/K122</f>
        <v>1</v>
      </c>
      <c r="O122" s="13">
        <f>M122/5</f>
        <v>0</v>
      </c>
      <c r="P122" s="14"/>
      <c r="Q122" s="15">
        <f>IF(K122=0,0,L122)</f>
        <v>15</v>
      </c>
      <c r="R122" s="16">
        <f>IF(K122=0,0,M122/1.5)</f>
        <v>0</v>
      </c>
      <c r="S122" s="15">
        <f>P122+Q122+R122</f>
        <v>15</v>
      </c>
    </row>
    <row r="123" spans="1:21" s="27" customFormat="1">
      <c r="A123" s="7"/>
      <c r="B123" s="8" t="s">
        <v>53</v>
      </c>
      <c r="C123" s="9"/>
      <c r="D123" s="8" t="s">
        <v>27</v>
      </c>
      <c r="E123" s="7" t="s">
        <v>120</v>
      </c>
      <c r="F123" s="11">
        <v>3</v>
      </c>
      <c r="G123" s="11">
        <v>5</v>
      </c>
      <c r="H123" s="9"/>
      <c r="I123" s="9">
        <v>1</v>
      </c>
      <c r="J123" s="9">
        <v>15</v>
      </c>
      <c r="K123" s="9">
        <f>J123-I123+1</f>
        <v>15</v>
      </c>
      <c r="L123" s="9">
        <v>15</v>
      </c>
      <c r="M123" s="9"/>
      <c r="N123" s="12">
        <f>L123/K123</f>
        <v>1</v>
      </c>
      <c r="O123" s="13">
        <f>M123/5</f>
        <v>0</v>
      </c>
      <c r="P123" s="14"/>
      <c r="Q123" s="15">
        <f>IF(K123=0,0,L123)</f>
        <v>15</v>
      </c>
      <c r="R123" s="16">
        <f>IF(K123=0,0,M123/1.5)</f>
        <v>0</v>
      </c>
      <c r="S123" s="15">
        <f>P123+Q123+R123</f>
        <v>15</v>
      </c>
    </row>
    <row r="124" spans="1:21" s="27" customFormat="1">
      <c r="A124" s="7"/>
      <c r="B124" s="8"/>
      <c r="C124" s="9"/>
      <c r="D124" s="37"/>
      <c r="E124" s="14"/>
      <c r="F124" s="11"/>
      <c r="G124" s="11"/>
      <c r="H124" s="9"/>
      <c r="I124" s="9"/>
      <c r="J124" s="9"/>
      <c r="K124" s="9"/>
      <c r="L124" s="9"/>
      <c r="M124" s="9"/>
      <c r="N124" s="12"/>
      <c r="O124" s="13"/>
      <c r="P124" s="14"/>
      <c r="Q124" s="15"/>
      <c r="R124" s="15" t="s">
        <v>107</v>
      </c>
      <c r="S124" s="15">
        <f>SUM(S122:S123)</f>
        <v>30</v>
      </c>
      <c r="T124" s="55"/>
      <c r="U124" s="56"/>
    </row>
    <row r="125" spans="1:21" s="27" customFormat="1">
      <c r="A125" s="7"/>
      <c r="B125" s="8"/>
      <c r="C125" s="9"/>
      <c r="D125" s="8"/>
      <c r="E125" s="14"/>
      <c r="F125" s="24"/>
      <c r="G125" s="11"/>
      <c r="H125" s="9"/>
      <c r="I125" s="9"/>
      <c r="J125" s="9"/>
      <c r="K125" s="9"/>
      <c r="L125" s="9"/>
      <c r="M125" s="9"/>
      <c r="N125" s="12"/>
      <c r="O125" s="13"/>
      <c r="P125" s="14"/>
      <c r="Q125" s="15"/>
      <c r="R125" s="16"/>
      <c r="S125" s="15"/>
    </row>
    <row r="126" spans="1:21" s="27" customFormat="1">
      <c r="A126" s="7"/>
      <c r="B126" s="8" t="s">
        <v>63</v>
      </c>
      <c r="C126" s="9"/>
      <c r="D126" s="8" t="s">
        <v>28</v>
      </c>
      <c r="E126" s="14" t="s">
        <v>115</v>
      </c>
      <c r="F126" s="24">
        <v>4</v>
      </c>
      <c r="G126" s="11" t="s">
        <v>73</v>
      </c>
      <c r="H126" s="9"/>
      <c r="I126" s="9">
        <v>1</v>
      </c>
      <c r="J126" s="9">
        <v>15</v>
      </c>
      <c r="K126" s="9">
        <f>J126-I126+1</f>
        <v>15</v>
      </c>
      <c r="L126" s="9">
        <v>30</v>
      </c>
      <c r="M126" s="9"/>
      <c r="N126" s="12">
        <f>L126/K126</f>
        <v>2</v>
      </c>
      <c r="O126" s="13">
        <f>M126/6</f>
        <v>0</v>
      </c>
      <c r="P126" s="14"/>
      <c r="Q126" s="15">
        <f>IF(K126=0,0,L126)</f>
        <v>30</v>
      </c>
      <c r="R126" s="16">
        <f>IF(K126=0,0,M126/1.5)</f>
        <v>0</v>
      </c>
      <c r="S126" s="15">
        <f>P126+Q126+R126</f>
        <v>30</v>
      </c>
    </row>
    <row r="127" spans="1:21" s="27" customFormat="1">
      <c r="A127" s="7"/>
      <c r="B127" s="8" t="s">
        <v>63</v>
      </c>
      <c r="C127" s="9"/>
      <c r="D127" s="8" t="s">
        <v>49</v>
      </c>
      <c r="E127" s="14" t="s">
        <v>97</v>
      </c>
      <c r="F127" s="24">
        <v>4</v>
      </c>
      <c r="G127" s="11" t="s">
        <v>72</v>
      </c>
      <c r="H127" s="9"/>
      <c r="I127" s="9">
        <v>1</v>
      </c>
      <c r="J127" s="9">
        <v>15</v>
      </c>
      <c r="K127" s="9">
        <f>J127-I127+1</f>
        <v>15</v>
      </c>
      <c r="L127" s="9">
        <v>30</v>
      </c>
      <c r="M127" s="9"/>
      <c r="N127" s="12">
        <f>L127/K127</f>
        <v>2</v>
      </c>
      <c r="O127" s="13">
        <f>M127/6</f>
        <v>0</v>
      </c>
      <c r="P127" s="14"/>
      <c r="Q127" s="15">
        <f>IF(K127=0,0,L127)</f>
        <v>30</v>
      </c>
      <c r="R127" s="16">
        <f>IF(K127=0,0,M127/1.5)</f>
        <v>0</v>
      </c>
      <c r="S127" s="15">
        <f>P127+Q127+R127</f>
        <v>30</v>
      </c>
    </row>
    <row r="128" spans="1:21" s="27" customFormat="1">
      <c r="A128" s="7"/>
      <c r="B128" s="8" t="s">
        <v>63</v>
      </c>
      <c r="C128" s="9"/>
      <c r="D128" s="8" t="s">
        <v>30</v>
      </c>
      <c r="E128" s="14" t="s">
        <v>23</v>
      </c>
      <c r="F128" s="24">
        <v>3</v>
      </c>
      <c r="G128" s="11" t="s">
        <v>72</v>
      </c>
      <c r="H128" s="9"/>
      <c r="I128" s="9">
        <v>1</v>
      </c>
      <c r="J128" s="9">
        <v>15</v>
      </c>
      <c r="K128" s="9">
        <f>J128-I128+1</f>
        <v>15</v>
      </c>
      <c r="L128" s="9">
        <v>30</v>
      </c>
      <c r="M128" s="9"/>
      <c r="N128" s="12">
        <f t="shared" ref="N128:N129" si="56">L128/K128</f>
        <v>2</v>
      </c>
      <c r="O128" s="13">
        <f>M128/6</f>
        <v>0</v>
      </c>
      <c r="P128" s="14"/>
      <c r="Q128" s="15">
        <f t="shared" ref="Q128:Q129" si="57">IF(K128=0,0,L128)</f>
        <v>30</v>
      </c>
      <c r="R128" s="16">
        <f>IF(K128=0,0,M128/1.5)</f>
        <v>0</v>
      </c>
      <c r="S128" s="15">
        <f>P128+Q128+R128</f>
        <v>30</v>
      </c>
    </row>
    <row r="129" spans="1:29" s="27" customFormat="1">
      <c r="A129" s="7"/>
      <c r="B129" s="8" t="s">
        <v>63</v>
      </c>
      <c r="C129" s="9"/>
      <c r="D129" s="8" t="s">
        <v>60</v>
      </c>
      <c r="E129" s="14" t="s">
        <v>113</v>
      </c>
      <c r="F129" s="24">
        <v>4</v>
      </c>
      <c r="G129" s="11" t="s">
        <v>74</v>
      </c>
      <c r="H129" s="9"/>
      <c r="I129" s="9">
        <v>1</v>
      </c>
      <c r="J129" s="9">
        <v>15</v>
      </c>
      <c r="K129" s="9">
        <f>J129-I129+1</f>
        <v>15</v>
      </c>
      <c r="L129" s="9">
        <v>30</v>
      </c>
      <c r="M129" s="9"/>
      <c r="N129" s="12">
        <f t="shared" si="56"/>
        <v>2</v>
      </c>
      <c r="O129" s="13">
        <f>M129/6</f>
        <v>0</v>
      </c>
      <c r="P129" s="14"/>
      <c r="Q129" s="15">
        <f t="shared" si="57"/>
        <v>30</v>
      </c>
      <c r="R129" s="16">
        <f>IF(K129=0,0,M129/1.5)</f>
        <v>0</v>
      </c>
      <c r="S129" s="15">
        <f>P129+Q129+R129</f>
        <v>30</v>
      </c>
    </row>
    <row r="130" spans="1:29" s="27" customFormat="1">
      <c r="A130" s="7"/>
      <c r="B130" s="8"/>
      <c r="C130" s="9"/>
      <c r="D130" s="37"/>
      <c r="E130" s="14"/>
      <c r="F130" s="11"/>
      <c r="G130" s="11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5" t="s">
        <v>107</v>
      </c>
      <c r="S130" s="15">
        <f>SUM(S126:S129)</f>
        <v>120</v>
      </c>
    </row>
    <row r="131" spans="1:29" s="27" customFormat="1">
      <c r="A131" s="70"/>
      <c r="B131" s="71"/>
      <c r="C131" s="72"/>
      <c r="D131" s="73"/>
      <c r="E131" s="74"/>
      <c r="F131" s="75"/>
      <c r="G131" s="75"/>
      <c r="H131" s="72"/>
      <c r="I131" s="72"/>
      <c r="J131" s="72"/>
      <c r="K131" s="72"/>
      <c r="L131" s="72"/>
      <c r="M131" s="72"/>
      <c r="N131" s="76"/>
      <c r="O131" s="77"/>
      <c r="P131" s="74"/>
      <c r="Q131" s="78"/>
      <c r="R131" s="78"/>
      <c r="S131" s="78"/>
      <c r="T131" s="74"/>
      <c r="U131" s="74"/>
    </row>
    <row r="132" spans="1:29" s="27" customFormat="1">
      <c r="A132" s="7"/>
      <c r="B132" s="8"/>
      <c r="C132" s="19"/>
      <c r="D132" s="8"/>
      <c r="E132" s="14"/>
      <c r="F132" s="23"/>
      <c r="G132" s="2"/>
      <c r="H132" s="19"/>
      <c r="I132" s="19"/>
      <c r="J132" s="19"/>
      <c r="K132" s="19"/>
      <c r="L132" s="9"/>
      <c r="M132" s="19"/>
      <c r="N132" s="20"/>
      <c r="O132" s="13"/>
      <c r="P132" s="1"/>
      <c r="Q132" s="21"/>
      <c r="R132" s="22"/>
      <c r="S132" s="15"/>
      <c r="T132" s="57"/>
      <c r="U132" s="58"/>
    </row>
    <row r="133" spans="1:29" s="27" customFormat="1">
      <c r="A133" s="10"/>
      <c r="B133" s="8" t="s">
        <v>64</v>
      </c>
      <c r="D133" s="8" t="s">
        <v>60</v>
      </c>
      <c r="E133" s="14" t="s">
        <v>23</v>
      </c>
      <c r="F133" s="11">
        <v>3</v>
      </c>
      <c r="G133" s="11" t="s">
        <v>73</v>
      </c>
      <c r="H133" s="9"/>
      <c r="I133" s="9">
        <v>1</v>
      </c>
      <c r="J133" s="9">
        <v>15</v>
      </c>
      <c r="K133" s="9">
        <f>J133-I133+1</f>
        <v>15</v>
      </c>
      <c r="L133" s="9">
        <v>30</v>
      </c>
      <c r="M133" s="9"/>
      <c r="N133" s="12">
        <f>L133/K133</f>
        <v>2</v>
      </c>
      <c r="O133" s="13">
        <f>M133/6</f>
        <v>0</v>
      </c>
      <c r="P133" s="14"/>
      <c r="Q133" s="15">
        <f>IF(K133=0,0,L133)</f>
        <v>30</v>
      </c>
      <c r="R133" s="16">
        <f>IF(K133=0,0,M133/1.5)</f>
        <v>0</v>
      </c>
      <c r="S133" s="15">
        <f>P133+Q133+R133</f>
        <v>30</v>
      </c>
      <c r="T133" s="55"/>
      <c r="U133" s="56"/>
    </row>
    <row r="134" spans="1:29" s="83" customFormat="1">
      <c r="A134" s="102"/>
      <c r="B134" s="46" t="s">
        <v>64</v>
      </c>
      <c r="C134" s="48"/>
      <c r="D134" s="46" t="s">
        <v>60</v>
      </c>
      <c r="E134" s="48" t="s">
        <v>113</v>
      </c>
      <c r="F134" s="49">
        <v>4</v>
      </c>
      <c r="G134" s="49" t="s">
        <v>73</v>
      </c>
      <c r="H134" s="47"/>
      <c r="I134" s="47">
        <v>1</v>
      </c>
      <c r="J134" s="47">
        <v>15</v>
      </c>
      <c r="K134" s="47">
        <f>J134-I134+1</f>
        <v>15</v>
      </c>
      <c r="L134" s="47">
        <v>30</v>
      </c>
      <c r="M134" s="47"/>
      <c r="N134" s="50"/>
      <c r="O134" s="51">
        <f>M134/6</f>
        <v>0</v>
      </c>
      <c r="P134" s="48"/>
      <c r="Q134" s="52">
        <f>IF(K134=0,0,L134)</f>
        <v>30</v>
      </c>
      <c r="R134" s="100">
        <f>IF(K134=0,0,M134/1.5)</f>
        <v>0</v>
      </c>
      <c r="S134" s="52">
        <f>P134+Q134+R134</f>
        <v>30</v>
      </c>
      <c r="T134" s="87"/>
      <c r="U134" s="88"/>
    </row>
    <row r="135" spans="1:29" s="27" customFormat="1">
      <c r="A135" s="7"/>
      <c r="B135" s="8" t="s">
        <v>64</v>
      </c>
      <c r="C135" s="9"/>
      <c r="D135" s="8" t="s">
        <v>28</v>
      </c>
      <c r="E135" s="14" t="s">
        <v>115</v>
      </c>
      <c r="F135" s="24">
        <v>4</v>
      </c>
      <c r="G135" s="11" t="s">
        <v>72</v>
      </c>
      <c r="H135" s="9"/>
      <c r="I135" s="9">
        <v>1</v>
      </c>
      <c r="J135" s="9">
        <v>15</v>
      </c>
      <c r="K135" s="9">
        <f>J135-I135+1</f>
        <v>15</v>
      </c>
      <c r="L135" s="9">
        <v>30</v>
      </c>
      <c r="M135" s="9"/>
      <c r="N135" s="12">
        <f>L135/K135</f>
        <v>2</v>
      </c>
      <c r="O135" s="13">
        <f>M135/6</f>
        <v>0</v>
      </c>
      <c r="P135" s="14"/>
      <c r="Q135" s="15">
        <f>IF(K135=0,0,L135)</f>
        <v>30</v>
      </c>
      <c r="R135" s="16">
        <f>IF(K135=0,0,M135/1.5)</f>
        <v>0</v>
      </c>
      <c r="S135" s="15">
        <f>P135+Q135+R135</f>
        <v>30</v>
      </c>
    </row>
    <row r="136" spans="1:29" s="27" customFormat="1">
      <c r="A136" s="7"/>
      <c r="B136" s="8" t="s">
        <v>64</v>
      </c>
      <c r="C136" s="9"/>
      <c r="D136" s="8" t="s">
        <v>49</v>
      </c>
      <c r="E136" s="14" t="s">
        <v>97</v>
      </c>
      <c r="F136" s="24">
        <v>4</v>
      </c>
      <c r="G136" s="11" t="s">
        <v>74</v>
      </c>
      <c r="H136" s="9"/>
      <c r="I136" s="9">
        <v>1</v>
      </c>
      <c r="J136" s="9">
        <v>15</v>
      </c>
      <c r="K136" s="9">
        <f>J136-I136+1</f>
        <v>15</v>
      </c>
      <c r="L136" s="9">
        <v>30</v>
      </c>
      <c r="M136" s="9"/>
      <c r="N136" s="12">
        <f>L136/K136</f>
        <v>2</v>
      </c>
      <c r="O136" s="13">
        <f>M136/6</f>
        <v>0</v>
      </c>
      <c r="P136" s="14"/>
      <c r="Q136" s="15">
        <f>IF(K136=0,0,L136)</f>
        <v>30</v>
      </c>
      <c r="R136" s="16">
        <f>IF(K136=0,0,M136/1.5)</f>
        <v>0</v>
      </c>
      <c r="S136" s="15">
        <f>P136+Q136+R136</f>
        <v>30</v>
      </c>
      <c r="V136" s="11"/>
      <c r="W136" s="11"/>
      <c r="X136" s="9"/>
      <c r="Y136" s="9"/>
      <c r="Z136" s="9"/>
      <c r="AA136" s="9"/>
      <c r="AB136" s="9"/>
      <c r="AC136" s="9"/>
    </row>
    <row r="137" spans="1:29" s="27" customFormat="1">
      <c r="A137" s="7"/>
      <c r="B137" s="8"/>
      <c r="C137" s="9"/>
      <c r="D137" s="37"/>
      <c r="E137" s="14"/>
      <c r="F137" s="11"/>
      <c r="G137" s="11"/>
      <c r="H137" s="9"/>
      <c r="I137" s="9"/>
      <c r="J137" s="9"/>
      <c r="K137" s="9"/>
      <c r="L137" s="9"/>
      <c r="M137" s="9"/>
      <c r="N137" s="12"/>
      <c r="O137" s="13"/>
      <c r="P137" s="14"/>
      <c r="Q137" s="15"/>
      <c r="R137" s="15" t="s">
        <v>107</v>
      </c>
      <c r="S137" s="15">
        <f>SUM(S133:S136)</f>
        <v>120</v>
      </c>
    </row>
    <row r="138" spans="1:29" s="27" customFormat="1">
      <c r="A138" s="70"/>
      <c r="B138" s="71"/>
      <c r="C138" s="72"/>
      <c r="D138" s="73"/>
      <c r="E138" s="74"/>
      <c r="F138" s="75"/>
      <c r="G138" s="75"/>
      <c r="H138" s="72"/>
      <c r="I138" s="72"/>
      <c r="J138" s="72"/>
      <c r="K138" s="72"/>
      <c r="L138" s="72"/>
      <c r="M138" s="72"/>
      <c r="N138" s="76"/>
      <c r="O138" s="77"/>
      <c r="P138" s="74"/>
      <c r="Q138" s="78"/>
      <c r="R138" s="78"/>
      <c r="S138" s="78"/>
      <c r="T138" s="74"/>
      <c r="U138" s="74"/>
    </row>
    <row r="139" spans="1:29" s="27" customFormat="1">
      <c r="A139" s="7"/>
      <c r="B139" s="8"/>
      <c r="C139" s="9"/>
      <c r="D139" s="8"/>
      <c r="E139" s="14"/>
      <c r="F139" s="24"/>
      <c r="G139" s="2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6"/>
      <c r="S139" s="15"/>
    </row>
    <row r="140" spans="1:29" s="27" customFormat="1">
      <c r="A140" s="10"/>
      <c r="B140" s="8" t="s">
        <v>65</v>
      </c>
      <c r="D140" s="8" t="s">
        <v>60</v>
      </c>
      <c r="E140" s="14" t="s">
        <v>113</v>
      </c>
      <c r="F140" s="11">
        <v>4</v>
      </c>
      <c r="G140" s="11" t="s">
        <v>72</v>
      </c>
      <c r="H140" s="9"/>
      <c r="I140" s="9">
        <v>1</v>
      </c>
      <c r="J140" s="9">
        <v>15</v>
      </c>
      <c r="K140" s="9">
        <f>J140-I140+1</f>
        <v>15</v>
      </c>
      <c r="L140" s="9">
        <v>30</v>
      </c>
      <c r="M140" s="9"/>
      <c r="N140" s="12">
        <f>L140/K140</f>
        <v>2</v>
      </c>
      <c r="O140" s="13">
        <f>M140/6</f>
        <v>0</v>
      </c>
      <c r="P140" s="14"/>
      <c r="Q140" s="15">
        <f>IF(K140=0,0,L140)</f>
        <v>30</v>
      </c>
      <c r="R140" s="16">
        <f>IF(K140=0,0,M140/1.5)</f>
        <v>0</v>
      </c>
      <c r="S140" s="15">
        <f>P140+Q140+R140</f>
        <v>30</v>
      </c>
    </row>
    <row r="141" spans="1:29" s="27" customFormat="1">
      <c r="A141" s="7"/>
      <c r="B141" s="8" t="s">
        <v>65</v>
      </c>
      <c r="C141" s="9"/>
      <c r="D141" s="8" t="s">
        <v>60</v>
      </c>
      <c r="E141" s="14" t="s">
        <v>23</v>
      </c>
      <c r="F141" s="11">
        <v>3</v>
      </c>
      <c r="G141" s="11" t="s">
        <v>72</v>
      </c>
      <c r="H141" s="9"/>
      <c r="I141" s="9">
        <v>1</v>
      </c>
      <c r="J141" s="9">
        <v>15</v>
      </c>
      <c r="K141" s="9">
        <f>J141-I141+1</f>
        <v>15</v>
      </c>
      <c r="L141" s="9">
        <v>30</v>
      </c>
      <c r="M141" s="9"/>
      <c r="N141" s="12">
        <f>L141/K141</f>
        <v>2</v>
      </c>
      <c r="O141" s="13">
        <f>M141/6</f>
        <v>0</v>
      </c>
      <c r="P141" s="14"/>
      <c r="Q141" s="15">
        <f>IF(K141=0,0,L141)</f>
        <v>30</v>
      </c>
      <c r="R141" s="16">
        <f>IF(K141=0,0,M141/1.5)</f>
        <v>0</v>
      </c>
      <c r="S141" s="15">
        <f>P141+Q141+R141</f>
        <v>30</v>
      </c>
    </row>
    <row r="142" spans="1:29" s="27" customFormat="1">
      <c r="A142" s="7"/>
      <c r="B142" s="8" t="s">
        <v>65</v>
      </c>
      <c r="C142" s="9"/>
      <c r="D142" s="8" t="s">
        <v>28</v>
      </c>
      <c r="E142" s="14" t="s">
        <v>115</v>
      </c>
      <c r="F142" s="24">
        <v>4</v>
      </c>
      <c r="G142" s="11" t="s">
        <v>74</v>
      </c>
      <c r="H142" s="9"/>
      <c r="I142" s="9">
        <v>1</v>
      </c>
      <c r="J142" s="9">
        <v>15</v>
      </c>
      <c r="K142" s="9">
        <f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>IF(K142=0,0,M142/1.5)</f>
        <v>0</v>
      </c>
      <c r="S142" s="15">
        <f>P142+Q142+R142</f>
        <v>30</v>
      </c>
      <c r="T142" s="55"/>
      <c r="U142" s="56"/>
    </row>
    <row r="143" spans="1:29" s="27" customFormat="1">
      <c r="A143" s="7"/>
      <c r="B143" s="8" t="s">
        <v>65</v>
      </c>
      <c r="C143" s="9"/>
      <c r="D143" s="8" t="s">
        <v>49</v>
      </c>
      <c r="E143" s="14" t="s">
        <v>97</v>
      </c>
      <c r="F143" s="24">
        <v>4</v>
      </c>
      <c r="G143" s="11" t="s">
        <v>73</v>
      </c>
      <c r="H143" s="9"/>
      <c r="I143" s="9">
        <v>1</v>
      </c>
      <c r="J143" s="9">
        <v>15</v>
      </c>
      <c r="K143" s="9">
        <f>J143-I143+1</f>
        <v>15</v>
      </c>
      <c r="L143" s="9">
        <v>30</v>
      </c>
      <c r="M143" s="9"/>
      <c r="N143" s="12">
        <f>L143/K143</f>
        <v>2</v>
      </c>
      <c r="O143" s="13">
        <f>M143/6</f>
        <v>0</v>
      </c>
      <c r="P143" s="14"/>
      <c r="Q143" s="15">
        <f>IF(K143=0,0,L143)</f>
        <v>30</v>
      </c>
      <c r="R143" s="16">
        <f>IF(K143=0,0,M143/1.5)</f>
        <v>0</v>
      </c>
      <c r="S143" s="15">
        <f>P143+Q143+R143</f>
        <v>30</v>
      </c>
      <c r="T143" s="55"/>
      <c r="U143" s="56"/>
    </row>
    <row r="144" spans="1:29" s="28" customFormat="1">
      <c r="A144" s="7"/>
      <c r="B144" s="8"/>
      <c r="C144" s="9"/>
      <c r="D144" s="8"/>
      <c r="E144" s="14"/>
      <c r="F144" s="24"/>
      <c r="G144" s="11"/>
      <c r="H144" s="9"/>
      <c r="I144" s="9"/>
      <c r="J144" s="9"/>
      <c r="K144" s="9"/>
      <c r="L144" s="9"/>
      <c r="M144" s="9"/>
      <c r="N144" s="12"/>
      <c r="O144" s="13"/>
      <c r="P144" s="14"/>
      <c r="Q144" s="15"/>
      <c r="R144" s="15" t="s">
        <v>107</v>
      </c>
      <c r="S144" s="15">
        <f>SUM(S140:S143)</f>
        <v>120</v>
      </c>
      <c r="T144" s="55"/>
      <c r="U144" s="56"/>
    </row>
    <row r="145" spans="1:21" s="27" customFormat="1">
      <c r="A145" s="70"/>
      <c r="B145" s="71"/>
      <c r="C145" s="72"/>
      <c r="D145" s="73"/>
      <c r="E145" s="74"/>
      <c r="F145" s="75"/>
      <c r="G145" s="75"/>
      <c r="H145" s="72"/>
      <c r="I145" s="72"/>
      <c r="J145" s="72"/>
      <c r="K145" s="72"/>
      <c r="L145" s="72"/>
      <c r="M145" s="72"/>
      <c r="N145" s="76"/>
      <c r="O145" s="77"/>
      <c r="P145" s="74"/>
      <c r="Q145" s="78"/>
      <c r="R145" s="78"/>
      <c r="S145" s="78"/>
      <c r="T145" s="74"/>
      <c r="U145" s="74"/>
    </row>
    <row r="146" spans="1:21" s="27" customFormat="1">
      <c r="A146" s="7"/>
      <c r="B146" s="8" t="s">
        <v>66</v>
      </c>
      <c r="C146" s="9"/>
      <c r="D146" s="8" t="s">
        <v>60</v>
      </c>
      <c r="E146" s="14" t="s">
        <v>23</v>
      </c>
      <c r="F146" s="11">
        <v>3</v>
      </c>
      <c r="G146" s="11" t="s">
        <v>74</v>
      </c>
      <c r="H146" s="9"/>
      <c r="I146" s="9">
        <v>1</v>
      </c>
      <c r="J146" s="9">
        <v>15</v>
      </c>
      <c r="K146" s="9">
        <f>J146-I146+1</f>
        <v>15</v>
      </c>
      <c r="L146" s="9">
        <v>30</v>
      </c>
      <c r="M146" s="9"/>
      <c r="N146" s="12">
        <f>L146/K146</f>
        <v>2</v>
      </c>
      <c r="O146" s="13">
        <f>M146/6</f>
        <v>0</v>
      </c>
      <c r="P146" s="14"/>
      <c r="Q146" s="15">
        <f>IF(K146=0,0,L146)</f>
        <v>30</v>
      </c>
      <c r="R146" s="16">
        <f>IF(K146=0,0,M146/1.5)</f>
        <v>0</v>
      </c>
      <c r="S146" s="15">
        <f>P146+Q146+R146</f>
        <v>30</v>
      </c>
    </row>
    <row r="147" spans="1:21" s="48" customFormat="1">
      <c r="A147" s="45"/>
      <c r="B147" s="46" t="s">
        <v>66</v>
      </c>
      <c r="C147" s="47"/>
      <c r="D147" s="46" t="s">
        <v>59</v>
      </c>
      <c r="E147" s="48" t="s">
        <v>113</v>
      </c>
      <c r="F147" s="49">
        <v>5</v>
      </c>
      <c r="G147" s="49" t="s">
        <v>74</v>
      </c>
      <c r="H147" s="47"/>
      <c r="I147" s="47">
        <v>1</v>
      </c>
      <c r="J147" s="47">
        <v>15</v>
      </c>
      <c r="K147" s="47">
        <f>J147-I147+1</f>
        <v>15</v>
      </c>
      <c r="L147" s="47">
        <v>30</v>
      </c>
      <c r="M147" s="47"/>
      <c r="N147" s="50"/>
      <c r="O147" s="51">
        <f>M147/6</f>
        <v>0</v>
      </c>
      <c r="Q147" s="52">
        <f>IF(K147=0,0,L147)</f>
        <v>30</v>
      </c>
      <c r="R147" s="100"/>
      <c r="S147" s="52">
        <f>P147+Q147+R147</f>
        <v>30</v>
      </c>
    </row>
    <row r="148" spans="1:21" s="27" customFormat="1">
      <c r="A148" s="7"/>
      <c r="B148" s="8" t="s">
        <v>66</v>
      </c>
      <c r="C148" s="9"/>
      <c r="D148" s="8" t="s">
        <v>28</v>
      </c>
      <c r="E148" s="14" t="s">
        <v>115</v>
      </c>
      <c r="F148" s="24">
        <v>5</v>
      </c>
      <c r="G148" s="11" t="s">
        <v>73</v>
      </c>
      <c r="H148" s="9"/>
      <c r="I148" s="9">
        <v>1</v>
      </c>
      <c r="J148" s="9">
        <v>15</v>
      </c>
      <c r="K148" s="9">
        <f>J148-I148+1</f>
        <v>15</v>
      </c>
      <c r="L148" s="9">
        <v>30</v>
      </c>
      <c r="M148" s="9"/>
      <c r="N148" s="12">
        <f>L148/K148</f>
        <v>2</v>
      </c>
      <c r="O148" s="13">
        <f>M148/6</f>
        <v>0</v>
      </c>
      <c r="P148" s="14"/>
      <c r="Q148" s="15">
        <f>IF(K148=0,0,L148)</f>
        <v>30</v>
      </c>
      <c r="R148" s="16">
        <f>IF(K148=0,0,M148/1.5)</f>
        <v>0</v>
      </c>
      <c r="S148" s="15">
        <f>P148+Q148+R148</f>
        <v>30</v>
      </c>
      <c r="T148" s="55"/>
      <c r="U148" s="56"/>
    </row>
    <row r="149" spans="1:21" s="27" customFormat="1">
      <c r="A149" s="7"/>
      <c r="B149" s="8" t="s">
        <v>66</v>
      </c>
      <c r="C149" s="9"/>
      <c r="D149" s="8" t="s">
        <v>49</v>
      </c>
      <c r="E149" s="14" t="s">
        <v>97</v>
      </c>
      <c r="F149" s="24">
        <v>5</v>
      </c>
      <c r="G149" s="11" t="s">
        <v>72</v>
      </c>
      <c r="H149" s="9"/>
      <c r="I149" s="9">
        <v>1</v>
      </c>
      <c r="J149" s="9">
        <v>15</v>
      </c>
      <c r="K149" s="9">
        <f>J149-I149+1</f>
        <v>15</v>
      </c>
      <c r="L149" s="9">
        <v>30</v>
      </c>
      <c r="M149" s="9"/>
      <c r="N149" s="12">
        <f>L149/K149</f>
        <v>2</v>
      </c>
      <c r="O149" s="13">
        <f>M149/6</f>
        <v>0</v>
      </c>
      <c r="P149" s="14"/>
      <c r="Q149" s="15">
        <f>IF(K149=0,0,L149)</f>
        <v>30</v>
      </c>
      <c r="R149" s="16">
        <f>IF(K149=0,0,M149/1.5)</f>
        <v>0</v>
      </c>
      <c r="S149" s="15">
        <f>P149+Q149+R149</f>
        <v>30</v>
      </c>
      <c r="T149" s="55"/>
      <c r="U149" s="56"/>
    </row>
    <row r="150" spans="1:21" s="27" customFormat="1">
      <c r="A150" s="7"/>
      <c r="B150" s="8"/>
      <c r="C150" s="9"/>
      <c r="D150" s="8"/>
      <c r="E150" s="14"/>
      <c r="F150" s="24"/>
      <c r="G150" s="11"/>
      <c r="H150" s="9"/>
      <c r="I150" s="9"/>
      <c r="J150" s="9"/>
      <c r="K150" s="9"/>
      <c r="L150" s="9"/>
      <c r="M150" s="9"/>
      <c r="N150" s="12"/>
      <c r="O150" s="13"/>
      <c r="P150" s="14"/>
      <c r="Q150" s="15"/>
      <c r="R150" s="15" t="s">
        <v>107</v>
      </c>
      <c r="S150" s="15">
        <f>SUM(S146:S149)</f>
        <v>120</v>
      </c>
      <c r="T150" s="55"/>
      <c r="U150" s="56"/>
    </row>
    <row r="151" spans="1:21" s="27" customFormat="1">
      <c r="A151" s="70"/>
      <c r="B151" s="71"/>
      <c r="C151" s="72"/>
      <c r="D151" s="73"/>
      <c r="E151" s="74"/>
      <c r="F151" s="75"/>
      <c r="G151" s="75"/>
      <c r="H151" s="72"/>
      <c r="I151" s="72"/>
      <c r="J151" s="72"/>
      <c r="K151" s="72"/>
      <c r="L151" s="72"/>
      <c r="M151" s="72"/>
      <c r="N151" s="76"/>
      <c r="O151" s="77"/>
      <c r="P151" s="74"/>
      <c r="Q151" s="78"/>
      <c r="R151" s="78"/>
      <c r="S151" s="78"/>
      <c r="T151" s="79"/>
      <c r="U151" s="80"/>
    </row>
    <row r="152" spans="1:21" s="28" customFormat="1">
      <c r="A152" s="10"/>
      <c r="B152" s="8" t="s">
        <v>67</v>
      </c>
      <c r="C152" s="27"/>
      <c r="D152" s="8" t="s">
        <v>59</v>
      </c>
      <c r="E152" s="14" t="s">
        <v>113</v>
      </c>
      <c r="F152" s="11">
        <v>3</v>
      </c>
      <c r="G152" s="11" t="s">
        <v>72</v>
      </c>
      <c r="H152" s="9"/>
      <c r="I152" s="9">
        <v>1</v>
      </c>
      <c r="J152" s="9">
        <v>15</v>
      </c>
      <c r="K152" s="9">
        <f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  <c r="T152" s="55"/>
      <c r="U152" s="56"/>
    </row>
    <row r="153" spans="1:21" s="27" customFormat="1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11" t="s">
        <v>73</v>
      </c>
      <c r="H153" s="9"/>
      <c r="I153" s="9">
        <v>1</v>
      </c>
      <c r="J153" s="9">
        <v>15</v>
      </c>
      <c r="K153" s="9">
        <f>J153-I153+1</f>
        <v>15</v>
      </c>
      <c r="L153" s="9">
        <v>30</v>
      </c>
      <c r="M153" s="9"/>
      <c r="N153" s="12">
        <f>L153/K153</f>
        <v>2</v>
      </c>
      <c r="O153" s="13">
        <f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>P153+Q153+R153</f>
        <v>30</v>
      </c>
      <c r="U153" s="7"/>
    </row>
    <row r="154" spans="1:21" s="27" customFormat="1">
      <c r="A154" s="7"/>
      <c r="B154" s="8" t="s">
        <v>67</v>
      </c>
      <c r="C154" s="9"/>
      <c r="D154" s="8" t="s">
        <v>28</v>
      </c>
      <c r="E154" s="14" t="s">
        <v>115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>J154-I154+1</f>
        <v>15</v>
      </c>
      <c r="L154" s="9">
        <v>30</v>
      </c>
      <c r="M154" s="9"/>
      <c r="N154" s="12"/>
      <c r="O154" s="13">
        <f>M154/6</f>
        <v>0</v>
      </c>
      <c r="P154" s="14"/>
      <c r="Q154" s="15">
        <f>IF(K154=0,0,L154)</f>
        <v>30</v>
      </c>
      <c r="R154" s="16"/>
      <c r="S154" s="15">
        <f>P154+Q154+R154</f>
        <v>30</v>
      </c>
    </row>
    <row r="155" spans="1:21" s="27" customFormat="1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>J155-I155+1</f>
        <v>15</v>
      </c>
      <c r="L155" s="9">
        <v>30</v>
      </c>
      <c r="M155" s="9"/>
      <c r="N155" s="12">
        <f>L155/K155</f>
        <v>2</v>
      </c>
      <c r="O155" s="13">
        <f>M155/6</f>
        <v>0</v>
      </c>
      <c r="P155" s="14"/>
      <c r="Q155" s="15">
        <f>IF(K155=0,0,L155)</f>
        <v>30</v>
      </c>
      <c r="R155" s="16">
        <f>IF(K155=0,0,M155/1.5)</f>
        <v>0</v>
      </c>
      <c r="S155" s="15">
        <f>P155+Q155+R155</f>
        <v>30</v>
      </c>
    </row>
    <row r="156" spans="1:21" s="27" customFormat="1">
      <c r="A156" s="7"/>
      <c r="B156" s="8"/>
      <c r="C156" s="9"/>
      <c r="D156" s="8"/>
      <c r="E156" s="14"/>
      <c r="F156" s="24"/>
      <c r="G156" s="11"/>
      <c r="H156" s="9"/>
      <c r="I156" s="9"/>
      <c r="J156" s="9"/>
      <c r="K156" s="9"/>
      <c r="L156" s="9"/>
      <c r="M156" s="9"/>
      <c r="N156" s="12"/>
      <c r="O156" s="13"/>
      <c r="P156" s="14"/>
      <c r="Q156" s="15"/>
      <c r="R156" s="15" t="s">
        <v>107</v>
      </c>
      <c r="S156" s="15">
        <f>SUM(S152:S155)</f>
        <v>120</v>
      </c>
      <c r="T156" s="55"/>
      <c r="U156" s="56"/>
    </row>
    <row r="157" spans="1:21" s="27" customFormat="1">
      <c r="A157" s="70"/>
      <c r="B157" s="71"/>
      <c r="C157" s="72"/>
      <c r="D157" s="73"/>
      <c r="E157" s="74"/>
      <c r="F157" s="75"/>
      <c r="G157" s="75"/>
      <c r="H157" s="72"/>
      <c r="I157" s="72"/>
      <c r="J157" s="72"/>
      <c r="K157" s="72"/>
      <c r="L157" s="72"/>
      <c r="M157" s="72"/>
      <c r="N157" s="76"/>
      <c r="O157" s="77"/>
      <c r="P157" s="74"/>
      <c r="Q157" s="78"/>
      <c r="R157" s="78"/>
      <c r="S157" s="78"/>
      <c r="T157" s="79"/>
      <c r="U157" s="80"/>
    </row>
    <row r="158" spans="1:21" s="27" customFormat="1">
      <c r="A158" s="7"/>
      <c r="B158" s="8" t="s">
        <v>100</v>
      </c>
      <c r="C158" s="9"/>
      <c r="D158" s="8" t="s">
        <v>49</v>
      </c>
      <c r="E158" s="14" t="s">
        <v>55</v>
      </c>
      <c r="F158" s="24">
        <v>2</v>
      </c>
      <c r="G158" s="11" t="s">
        <v>74</v>
      </c>
      <c r="H158" s="9"/>
      <c r="I158" s="9">
        <v>2</v>
      </c>
      <c r="J158" s="9">
        <v>16</v>
      </c>
      <c r="K158" s="9">
        <f>J158-I158+1</f>
        <v>15</v>
      </c>
      <c r="L158" s="9">
        <v>30</v>
      </c>
      <c r="M158" s="9"/>
      <c r="N158" s="12"/>
      <c r="O158" s="13">
        <f>M158/6</f>
        <v>0</v>
      </c>
      <c r="P158" s="14"/>
      <c r="Q158" s="15">
        <f>IF(K158=0,0,L158)</f>
        <v>30</v>
      </c>
      <c r="R158" s="16">
        <f>IF(K158=0,0,M158/1.5)</f>
        <v>0</v>
      </c>
      <c r="S158" s="15">
        <f>P158+Q158+R158</f>
        <v>30</v>
      </c>
      <c r="T158" s="55"/>
      <c r="U158" s="56"/>
    </row>
    <row r="159" spans="1:21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SUM(S158:S158)</f>
        <v>30</v>
      </c>
      <c r="T159" s="55"/>
      <c r="U159" s="56"/>
    </row>
    <row r="160" spans="1:21" s="28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9" s="28" customFormat="1">
      <c r="A161" s="81"/>
      <c r="B161" s="8" t="s">
        <v>101</v>
      </c>
      <c r="C161" s="9"/>
      <c r="D161" s="8" t="s">
        <v>49</v>
      </c>
      <c r="E161" s="14" t="s">
        <v>55</v>
      </c>
      <c r="F161" s="24">
        <v>5</v>
      </c>
      <c r="G161" s="11" t="s">
        <v>102</v>
      </c>
      <c r="H161" s="9"/>
      <c r="I161" s="9">
        <v>2</v>
      </c>
      <c r="J161" s="9">
        <v>16</v>
      </c>
      <c r="K161" s="9">
        <f>J161-I161+1</f>
        <v>15</v>
      </c>
      <c r="L161" s="9">
        <v>30</v>
      </c>
      <c r="M161" s="9"/>
      <c r="N161" s="12"/>
      <c r="O161" s="13">
        <f>M161/6</f>
        <v>0</v>
      </c>
      <c r="P161" s="14"/>
      <c r="Q161" s="15">
        <f>IF(K161=0,0,L161)</f>
        <v>30</v>
      </c>
      <c r="R161" s="16">
        <f>IF(K161=0,0,M161/1.5)</f>
        <v>0</v>
      </c>
      <c r="S161" s="15">
        <f>P161+Q161+R161</f>
        <v>30</v>
      </c>
      <c r="T161" s="27"/>
      <c r="U161" s="82"/>
      <c r="V161" s="83"/>
    </row>
    <row r="162" spans="1:29" s="28" customFormat="1">
      <c r="A162" s="81"/>
      <c r="B162" s="8"/>
      <c r="C162" s="9"/>
      <c r="D162" s="8"/>
      <c r="E162" s="14"/>
      <c r="F162" s="24"/>
      <c r="G162" s="11"/>
      <c r="H162" s="9"/>
      <c r="I162" s="9"/>
      <c r="J162" s="9"/>
      <c r="K162" s="9"/>
      <c r="L162" s="9"/>
      <c r="M162" s="9"/>
      <c r="N162" s="12"/>
      <c r="O162" s="13"/>
      <c r="P162" s="14"/>
      <c r="Q162" s="15"/>
      <c r="R162" s="15" t="s">
        <v>107</v>
      </c>
      <c r="S162" s="15">
        <f>SUM(S161)</f>
        <v>30</v>
      </c>
      <c r="T162" s="27"/>
      <c r="U162" s="82"/>
      <c r="V162" s="83"/>
    </row>
    <row r="163" spans="1:29" s="27" customFormat="1">
      <c r="A163" s="70"/>
      <c r="B163" s="71"/>
      <c r="C163" s="72"/>
      <c r="D163" s="73"/>
      <c r="E163" s="74"/>
      <c r="F163" s="75"/>
      <c r="G163" s="75"/>
      <c r="H163" s="72"/>
      <c r="I163" s="72"/>
      <c r="J163" s="72"/>
      <c r="K163" s="72"/>
      <c r="L163" s="72"/>
      <c r="M163" s="72"/>
      <c r="N163" s="76"/>
      <c r="O163" s="77"/>
      <c r="P163" s="74"/>
      <c r="Q163" s="78"/>
      <c r="R163" s="78"/>
      <c r="S163" s="78"/>
      <c r="T163" s="79"/>
      <c r="U163" s="80"/>
    </row>
    <row r="164" spans="1:29" s="69" customFormat="1">
      <c r="A164" s="59"/>
      <c r="B164" s="60"/>
      <c r="C164" s="61"/>
      <c r="D164" s="60"/>
      <c r="E164" s="62"/>
      <c r="F164" s="63"/>
      <c r="G164" s="64"/>
      <c r="H164" s="61"/>
      <c r="I164" s="61"/>
      <c r="J164" s="61"/>
      <c r="K164" s="61"/>
      <c r="L164" s="61"/>
      <c r="M164" s="61"/>
      <c r="N164" s="65"/>
      <c r="O164" s="66"/>
      <c r="P164" s="62"/>
      <c r="Q164" s="67"/>
      <c r="R164" s="68"/>
      <c r="S164" s="67"/>
    </row>
    <row r="165" spans="1:29" s="69" customFormat="1">
      <c r="A165" s="59"/>
      <c r="B165" s="60"/>
      <c r="C165" s="61"/>
      <c r="D165" s="60"/>
      <c r="E165" s="62"/>
      <c r="F165" s="63"/>
      <c r="G165" s="64"/>
      <c r="H165" s="61"/>
      <c r="I165" s="61"/>
      <c r="J165" s="61"/>
      <c r="K165" s="61"/>
      <c r="L165" s="61"/>
      <c r="M165" s="61"/>
      <c r="N165" s="65"/>
      <c r="O165" s="66"/>
      <c r="P165" s="62"/>
      <c r="Q165" s="67"/>
      <c r="R165" s="68"/>
      <c r="S165" s="67"/>
    </row>
    <row r="170" spans="1:29" s="34" customFormat="1">
      <c r="A170" s="33"/>
      <c r="C170" s="25"/>
      <c r="D170" s="25"/>
      <c r="E170" s="25"/>
      <c r="F170" s="3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</row>
    <row r="171" spans="1:29" s="34" customFormat="1">
      <c r="A171" s="33"/>
      <c r="C171" s="25"/>
      <c r="D171" s="25"/>
      <c r="E171" s="25"/>
      <c r="F171" s="3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</row>
    <row r="172" spans="1:29" s="34" customFormat="1">
      <c r="A172" s="33"/>
      <c r="C172" s="25"/>
      <c r="D172" s="25"/>
      <c r="E172" s="25"/>
      <c r="F172" s="3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</row>
    <row r="173" spans="1:29" s="34" customFormat="1">
      <c r="A173" s="33"/>
      <c r="C173" s="25"/>
      <c r="D173" s="25"/>
      <c r="E173" s="25"/>
      <c r="F173" s="3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</row>
    <row r="174" spans="1:29" s="34" customFormat="1">
      <c r="A174" s="33"/>
      <c r="C174" s="25"/>
      <c r="D174" s="25"/>
      <c r="E174" s="25"/>
      <c r="F174" s="3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</row>
    <row r="175" spans="1:29" s="34" customFormat="1">
      <c r="A175" s="33"/>
      <c r="C175" s="25"/>
      <c r="D175" s="25"/>
      <c r="E175" s="25"/>
      <c r="F175" s="3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</row>
    <row r="176" spans="1:29" s="34" customFormat="1">
      <c r="A176" s="33"/>
      <c r="C176" s="25"/>
      <c r="D176" s="25"/>
      <c r="E176" s="25"/>
      <c r="F176" s="3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</row>
    <row r="177" spans="1:29" s="34" customFormat="1">
      <c r="A177" s="33"/>
      <c r="C177" s="25"/>
      <c r="D177" s="25"/>
      <c r="E177" s="25"/>
      <c r="F177" s="3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</row>
    <row r="178" spans="1:29" s="34" customFormat="1">
      <c r="A178" s="33"/>
      <c r="C178" s="25"/>
      <c r="D178" s="25"/>
      <c r="E178" s="25"/>
      <c r="F178" s="3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</row>
    <row r="179" spans="1:29" s="34" customFormat="1">
      <c r="A179" s="33"/>
      <c r="C179" s="25"/>
      <c r="D179" s="25"/>
      <c r="E179" s="25"/>
      <c r="F179" s="3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</row>
    <row r="180" spans="1:29" s="34" customFormat="1">
      <c r="A180" s="33"/>
      <c r="C180" s="25"/>
      <c r="D180" s="25"/>
      <c r="E180" s="25"/>
      <c r="F180" s="3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</row>
    <row r="181" spans="1:29" s="34" customFormat="1">
      <c r="A181" s="33"/>
      <c r="C181" s="25"/>
      <c r="D181" s="25"/>
      <c r="E181" s="25"/>
      <c r="F181" s="3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</row>
    <row r="182" spans="1:29" s="34" customFormat="1">
      <c r="A182" s="33"/>
      <c r="C182" s="25"/>
      <c r="D182" s="25"/>
      <c r="E182" s="25"/>
      <c r="F182" s="3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</row>
    <row r="183" spans="1:29" s="34" customFormat="1">
      <c r="A183" s="33"/>
      <c r="C183" s="25"/>
      <c r="D183" s="25"/>
      <c r="E183" s="25"/>
      <c r="F183" s="3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</row>
    <row r="184" spans="1:29" s="34" customFormat="1">
      <c r="A184" s="33"/>
      <c r="C184" s="25"/>
      <c r="D184" s="25"/>
      <c r="E184" s="25"/>
      <c r="F184" s="3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</row>
    <row r="185" spans="1:29" s="34" customFormat="1">
      <c r="A185" s="33"/>
      <c r="C185" s="25"/>
      <c r="D185" s="25"/>
      <c r="E185" s="25"/>
      <c r="F185" s="3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</row>
    <row r="186" spans="1:29" s="34" customFormat="1">
      <c r="A186" s="33"/>
      <c r="C186" s="25"/>
      <c r="D186" s="25"/>
      <c r="E186" s="25"/>
      <c r="F186" s="3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</row>
    <row r="187" spans="1:29" s="34" customFormat="1">
      <c r="A187" s="33"/>
      <c r="C187" s="25"/>
      <c r="D187" s="25"/>
      <c r="E187" s="25"/>
      <c r="F187" s="3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</row>
    <row r="188" spans="1:29" s="34" customFormat="1">
      <c r="A188" s="33"/>
      <c r="C188" s="25"/>
      <c r="D188" s="25"/>
      <c r="E188" s="25"/>
      <c r="F188" s="3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</row>
    <row r="189" spans="1:29" s="34" customFormat="1">
      <c r="A189" s="33"/>
      <c r="C189" s="25"/>
      <c r="D189" s="25"/>
      <c r="E189" s="25"/>
      <c r="F189" s="3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</row>
    <row r="190" spans="1:29" s="34" customFormat="1">
      <c r="A190" s="33"/>
      <c r="C190" s="25"/>
      <c r="D190" s="25"/>
      <c r="E190" s="25"/>
      <c r="F190" s="3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</row>
    <row r="191" spans="1:29" s="34" customFormat="1">
      <c r="A191" s="33"/>
      <c r="C191" s="25"/>
      <c r="D191" s="25"/>
      <c r="E191" s="25"/>
      <c r="F191" s="3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</row>
    <row r="192" spans="1:29" s="34" customFormat="1">
      <c r="A192" s="33"/>
      <c r="C192" s="25"/>
      <c r="D192" s="25"/>
      <c r="E192" s="25"/>
      <c r="F192" s="3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</row>
    <row r="193" spans="1:29" s="34" customFormat="1">
      <c r="A193" s="33"/>
      <c r="C193" s="25"/>
      <c r="D193" s="25"/>
      <c r="E193" s="25"/>
      <c r="F193" s="3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</row>
    <row r="194" spans="1:29" s="34" customFormat="1">
      <c r="A194" s="33"/>
      <c r="C194" s="25"/>
      <c r="D194" s="25"/>
      <c r="E194" s="25"/>
      <c r="F194" s="3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</row>
    <row r="195" spans="1:29" s="34" customFormat="1">
      <c r="A195" s="33"/>
      <c r="C195" s="25"/>
      <c r="D195" s="25"/>
      <c r="E195" s="25"/>
      <c r="F195" s="3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</row>
    <row r="196" spans="1:29" s="34" customFormat="1">
      <c r="A196" s="33"/>
      <c r="C196" s="25"/>
      <c r="D196" s="25"/>
      <c r="E196" s="25"/>
      <c r="F196" s="3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</row>
    <row r="197" spans="1:29" s="34" customFormat="1">
      <c r="A197" s="33"/>
      <c r="C197" s="25"/>
      <c r="D197" s="25"/>
      <c r="E197" s="25"/>
      <c r="F197" s="3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</row>
    <row r="198" spans="1:29" s="34" customFormat="1">
      <c r="A198" s="33"/>
      <c r="C198" s="25"/>
      <c r="D198" s="25"/>
      <c r="E198" s="25"/>
      <c r="F198" s="3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</row>
    <row r="199" spans="1:29" s="34" customFormat="1">
      <c r="A199" s="33"/>
      <c r="C199" s="25"/>
      <c r="D199" s="25"/>
      <c r="E199" s="25"/>
      <c r="F199" s="3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</row>
    <row r="200" spans="1:29" s="34" customFormat="1">
      <c r="A200" s="33"/>
      <c r="C200" s="25"/>
      <c r="D200" s="25"/>
      <c r="E200" s="25"/>
      <c r="F200" s="3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</row>
    <row r="201" spans="1:29" s="34" customFormat="1">
      <c r="A201" s="33"/>
      <c r="C201" s="25"/>
      <c r="D201" s="25"/>
      <c r="E201" s="25"/>
      <c r="F201" s="3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</row>
    <row r="202" spans="1:29" s="34" customFormat="1">
      <c r="A202" s="33"/>
      <c r="C202" s="25"/>
      <c r="D202" s="25"/>
      <c r="E202" s="25"/>
      <c r="F202" s="3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</row>
    <row r="203" spans="1:29" s="34" customFormat="1">
      <c r="A203" s="33"/>
      <c r="C203" s="25"/>
      <c r="D203" s="25"/>
      <c r="E203" s="25"/>
      <c r="F203" s="3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</row>
    <row r="204" spans="1:29" s="34" customFormat="1">
      <c r="A204" s="33"/>
      <c r="C204" s="25"/>
      <c r="D204" s="25"/>
      <c r="E204" s="25"/>
      <c r="F204" s="3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</row>
    <row r="205" spans="1:29" s="34" customFormat="1">
      <c r="A205" s="33"/>
      <c r="C205" s="25"/>
      <c r="D205" s="25"/>
      <c r="E205" s="25"/>
      <c r="F205" s="3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</row>
    <row r="206" spans="1:29" s="34" customFormat="1">
      <c r="A206" s="33"/>
      <c r="C206" s="25"/>
      <c r="D206" s="25"/>
      <c r="E206" s="25"/>
      <c r="F206" s="3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</row>
    <row r="207" spans="1:29" s="34" customFormat="1">
      <c r="A207" s="33"/>
      <c r="C207" s="25"/>
      <c r="D207" s="25"/>
      <c r="E207" s="25"/>
      <c r="F207" s="3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</row>
    <row r="208" spans="1:29" s="34" customFormat="1">
      <c r="A208" s="33"/>
      <c r="C208" s="25"/>
      <c r="D208" s="25"/>
      <c r="E208" s="25"/>
      <c r="F208" s="3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</row>
    <row r="209" spans="1:29" s="34" customFormat="1">
      <c r="A209" s="33"/>
      <c r="C209" s="25"/>
      <c r="D209" s="25"/>
      <c r="E209" s="25"/>
      <c r="F209" s="3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</row>
    <row r="210" spans="1:29" s="34" customFormat="1">
      <c r="A210" s="33"/>
      <c r="C210" s="25"/>
      <c r="D210" s="25"/>
      <c r="E210" s="25"/>
      <c r="F210" s="3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</row>
    <row r="211" spans="1:29" s="34" customFormat="1">
      <c r="A211" s="33"/>
      <c r="C211" s="25"/>
      <c r="D211" s="25"/>
      <c r="E211" s="25"/>
      <c r="F211" s="3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</row>
    <row r="212" spans="1:29" s="34" customFormat="1">
      <c r="A212" s="33"/>
      <c r="C212" s="25"/>
      <c r="D212" s="25"/>
      <c r="E212" s="25"/>
      <c r="F212" s="3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</row>
    <row r="213" spans="1:29" s="34" customFormat="1">
      <c r="A213" s="33"/>
      <c r="C213" s="25"/>
      <c r="D213" s="25"/>
      <c r="E213" s="25"/>
      <c r="F213" s="3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</row>
    <row r="214" spans="1:29" s="34" customFormat="1">
      <c r="A214" s="33"/>
      <c r="C214" s="25"/>
      <c r="D214" s="25"/>
      <c r="E214" s="25"/>
      <c r="F214" s="3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</row>
    <row r="215" spans="1:29" s="34" customFormat="1">
      <c r="A215" s="33"/>
      <c r="C215" s="25"/>
      <c r="D215" s="25"/>
      <c r="E215" s="25"/>
      <c r="F215" s="3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</row>
    <row r="216" spans="1:29" s="34" customFormat="1">
      <c r="A216" s="33"/>
      <c r="C216" s="25"/>
      <c r="D216" s="25"/>
      <c r="E216" s="25"/>
      <c r="F216" s="3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</row>
    <row r="217" spans="1:29" s="34" customFormat="1">
      <c r="A217" s="33"/>
      <c r="C217" s="25"/>
      <c r="D217" s="25"/>
      <c r="E217" s="25"/>
      <c r="F217" s="3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</row>
    <row r="218" spans="1:29" s="34" customFormat="1">
      <c r="A218" s="33"/>
      <c r="C218" s="25"/>
      <c r="D218" s="25"/>
      <c r="E218" s="25"/>
      <c r="F218" s="3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</row>
    <row r="219" spans="1:29" s="34" customFormat="1">
      <c r="A219" s="33"/>
      <c r="C219" s="25"/>
      <c r="D219" s="25"/>
      <c r="E219" s="25"/>
      <c r="F219" s="3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</row>
    <row r="220" spans="1:29" s="34" customFormat="1">
      <c r="A220" s="33"/>
      <c r="C220" s="25"/>
      <c r="D220" s="25"/>
      <c r="E220" s="25"/>
      <c r="F220" s="3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</row>
    <row r="221" spans="1:29" s="34" customFormat="1">
      <c r="A221" s="33"/>
      <c r="C221" s="25"/>
      <c r="D221" s="25"/>
      <c r="E221" s="25"/>
      <c r="F221" s="3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</row>
    <row r="222" spans="1:29" s="34" customFormat="1">
      <c r="A222" s="33"/>
      <c r="C222" s="25"/>
      <c r="D222" s="25"/>
      <c r="E222" s="25"/>
      <c r="F222" s="3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</row>
    <row r="223" spans="1:29" s="34" customFormat="1">
      <c r="A223" s="33"/>
      <c r="C223" s="25"/>
      <c r="D223" s="25"/>
      <c r="E223" s="25"/>
      <c r="F223" s="3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</row>
    <row r="224" spans="1:29" s="34" customFormat="1">
      <c r="A224" s="33"/>
      <c r="C224" s="25"/>
      <c r="D224" s="25"/>
      <c r="E224" s="25"/>
      <c r="F224" s="3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</row>
    <row r="225" spans="1:29" s="34" customFormat="1">
      <c r="A225" s="33"/>
      <c r="C225" s="25"/>
      <c r="D225" s="25"/>
      <c r="E225" s="25"/>
      <c r="F225" s="3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</row>
    <row r="226" spans="1:29" s="34" customFormat="1">
      <c r="A226" s="33"/>
      <c r="C226" s="25"/>
      <c r="D226" s="25"/>
      <c r="E226" s="25"/>
      <c r="F226" s="3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</row>
    <row r="227" spans="1:29" s="34" customFormat="1">
      <c r="A227" s="33"/>
      <c r="C227" s="25"/>
      <c r="D227" s="25"/>
      <c r="E227" s="25"/>
      <c r="F227" s="3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</row>
    <row r="228" spans="1:29" s="34" customFormat="1">
      <c r="A228" s="33"/>
      <c r="C228" s="25"/>
      <c r="D228" s="25"/>
      <c r="E228" s="25"/>
      <c r="F228" s="3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</row>
    <row r="229" spans="1:29" s="34" customFormat="1">
      <c r="A229" s="33"/>
      <c r="C229" s="25"/>
      <c r="D229" s="25"/>
      <c r="E229" s="25"/>
      <c r="F229" s="3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</row>
    <row r="230" spans="1:29" s="34" customFormat="1">
      <c r="A230" s="33"/>
      <c r="C230" s="25"/>
      <c r="D230" s="25"/>
      <c r="E230" s="25"/>
      <c r="F230" s="3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</row>
    <row r="231" spans="1:29" s="34" customFormat="1">
      <c r="A231" s="33"/>
      <c r="C231" s="25"/>
      <c r="D231" s="25"/>
      <c r="E231" s="25"/>
      <c r="F231" s="3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</row>
    <row r="232" spans="1:29" s="34" customFormat="1">
      <c r="A232" s="33"/>
      <c r="C232" s="25"/>
      <c r="D232" s="25"/>
      <c r="E232" s="25"/>
      <c r="F232" s="3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</row>
    <row r="233" spans="1:29" s="34" customFormat="1">
      <c r="A233" s="33"/>
      <c r="C233" s="25"/>
      <c r="D233" s="25"/>
      <c r="E233" s="25"/>
      <c r="F233" s="3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</row>
    <row r="234" spans="1:29" s="34" customFormat="1">
      <c r="A234" s="33"/>
      <c r="C234" s="25"/>
      <c r="D234" s="25"/>
      <c r="E234" s="25"/>
      <c r="F234" s="3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</row>
    <row r="235" spans="1:29" s="34" customFormat="1">
      <c r="A235" s="33"/>
      <c r="C235" s="25"/>
      <c r="D235" s="25"/>
      <c r="E235" s="25"/>
      <c r="F235" s="3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</row>
    <row r="236" spans="1:29" s="34" customFormat="1">
      <c r="A236" s="33"/>
      <c r="C236" s="25"/>
      <c r="D236" s="25"/>
      <c r="E236" s="25"/>
      <c r="F236" s="3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</row>
    <row r="237" spans="1:29" s="34" customFormat="1">
      <c r="A237" s="33"/>
      <c r="C237" s="25"/>
      <c r="D237" s="25"/>
      <c r="E237" s="25"/>
      <c r="F237" s="3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</row>
    <row r="238" spans="1:29" s="34" customFormat="1">
      <c r="A238" s="33"/>
      <c r="C238" s="25"/>
      <c r="D238" s="25"/>
      <c r="E238" s="25"/>
      <c r="F238" s="3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</row>
    <row r="239" spans="1:29" s="34" customFormat="1">
      <c r="A239" s="33"/>
      <c r="C239" s="25"/>
      <c r="D239" s="25"/>
      <c r="E239" s="25"/>
      <c r="F239" s="3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</row>
    <row r="240" spans="1:29" s="34" customFormat="1">
      <c r="A240" s="33"/>
      <c r="C240" s="25"/>
      <c r="D240" s="25"/>
      <c r="E240" s="25"/>
      <c r="F240" s="3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</row>
    <row r="241" spans="1:29" s="34" customFormat="1">
      <c r="A241" s="33"/>
      <c r="C241" s="25"/>
      <c r="D241" s="25"/>
      <c r="E241" s="25"/>
      <c r="F241" s="3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</row>
    <row r="242" spans="1:29" s="34" customFormat="1">
      <c r="A242" s="33"/>
      <c r="C242" s="25"/>
      <c r="D242" s="25"/>
      <c r="E242" s="25"/>
      <c r="F242" s="3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</row>
    <row r="243" spans="1:29" s="34" customFormat="1">
      <c r="A243" s="33"/>
      <c r="C243" s="25"/>
      <c r="D243" s="25"/>
      <c r="E243" s="25"/>
      <c r="F243" s="3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</row>
    <row r="244" spans="1:29" s="34" customFormat="1">
      <c r="A244" s="33"/>
      <c r="C244" s="25"/>
      <c r="D244" s="25"/>
      <c r="E244" s="25"/>
      <c r="F244" s="3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</row>
    <row r="245" spans="1:29" s="34" customFormat="1">
      <c r="A245" s="33"/>
      <c r="C245" s="25"/>
      <c r="D245" s="25"/>
      <c r="E245" s="25"/>
      <c r="F245" s="3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</row>
    <row r="246" spans="1:29" s="34" customFormat="1">
      <c r="A246" s="33"/>
      <c r="C246" s="25"/>
      <c r="D246" s="25"/>
      <c r="E246" s="25"/>
      <c r="F246" s="3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</row>
    <row r="247" spans="1:29" s="34" customFormat="1">
      <c r="A247" s="33"/>
      <c r="C247" s="25"/>
      <c r="D247" s="25"/>
      <c r="E247" s="25"/>
      <c r="F247" s="3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</row>
    <row r="248" spans="1:29" s="34" customFormat="1">
      <c r="A248" s="33"/>
      <c r="C248" s="25"/>
      <c r="D248" s="25"/>
      <c r="E248" s="25"/>
      <c r="F248" s="3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</row>
    <row r="249" spans="1:29" s="34" customFormat="1">
      <c r="A249" s="33"/>
      <c r="C249" s="25"/>
      <c r="D249" s="25"/>
      <c r="E249" s="25"/>
      <c r="F249" s="3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</row>
    <row r="250" spans="1:29" s="34" customFormat="1">
      <c r="A250" s="33"/>
      <c r="C250" s="25"/>
      <c r="D250" s="25"/>
      <c r="E250" s="25"/>
      <c r="F250" s="3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</row>
    <row r="251" spans="1:29" s="34" customFormat="1">
      <c r="A251" s="33"/>
      <c r="C251" s="25"/>
      <c r="D251" s="25"/>
      <c r="E251" s="25"/>
      <c r="F251" s="3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</row>
    <row r="252" spans="1:29" s="34" customFormat="1">
      <c r="A252" s="33"/>
      <c r="C252" s="25"/>
      <c r="D252" s="25"/>
      <c r="E252" s="25"/>
      <c r="F252" s="3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</row>
    <row r="253" spans="1:29" s="34" customFormat="1">
      <c r="A253" s="33"/>
      <c r="C253" s="25"/>
      <c r="D253" s="25"/>
      <c r="E253" s="25"/>
      <c r="F253" s="3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</row>
    <row r="254" spans="1:29" s="34" customFormat="1">
      <c r="A254" s="33"/>
      <c r="C254" s="25"/>
      <c r="D254" s="25"/>
      <c r="E254" s="25"/>
      <c r="F254" s="3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</row>
    <row r="255" spans="1:29" s="34" customFormat="1">
      <c r="A255" s="33"/>
      <c r="C255" s="25"/>
      <c r="D255" s="25"/>
      <c r="E255" s="25"/>
      <c r="F255" s="3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</row>
    <row r="256" spans="1:29" s="34" customFormat="1">
      <c r="A256" s="33"/>
      <c r="C256" s="25"/>
      <c r="D256" s="25"/>
      <c r="E256" s="25"/>
      <c r="F256" s="3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</row>
    <row r="257" spans="1:29" s="34" customFormat="1">
      <c r="A257" s="33"/>
      <c r="C257" s="25"/>
      <c r="D257" s="25"/>
      <c r="E257" s="25"/>
      <c r="F257" s="3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</row>
    <row r="258" spans="1:29" s="34" customFormat="1">
      <c r="A258" s="33"/>
      <c r="C258" s="25"/>
      <c r="D258" s="25"/>
      <c r="E258" s="25"/>
      <c r="F258" s="3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</row>
    <row r="259" spans="1:29" s="34" customFormat="1">
      <c r="A259" s="33"/>
      <c r="C259" s="25"/>
      <c r="D259" s="25"/>
      <c r="E259" s="25"/>
      <c r="F259" s="3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</row>
    <row r="260" spans="1:29" s="34" customFormat="1">
      <c r="A260" s="33"/>
      <c r="C260" s="25"/>
      <c r="D260" s="25"/>
      <c r="E260" s="25"/>
      <c r="F260" s="3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</row>
    <row r="261" spans="1:29" s="34" customFormat="1">
      <c r="A261" s="33"/>
      <c r="C261" s="25"/>
      <c r="D261" s="25"/>
      <c r="E261" s="25"/>
      <c r="F261" s="3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</row>
    <row r="262" spans="1:29" s="34" customFormat="1">
      <c r="A262" s="33"/>
      <c r="C262" s="25"/>
      <c r="D262" s="25"/>
      <c r="E262" s="25"/>
      <c r="F262" s="3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</row>
    <row r="263" spans="1:29" s="34" customFormat="1">
      <c r="A263" s="33"/>
      <c r="C263" s="25"/>
      <c r="D263" s="25"/>
      <c r="E263" s="25"/>
      <c r="F263" s="3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</row>
    <row r="264" spans="1:29" s="34" customFormat="1">
      <c r="A264" s="33"/>
      <c r="C264" s="25"/>
      <c r="D264" s="25"/>
      <c r="E264" s="25"/>
      <c r="F264" s="3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</row>
    <row r="265" spans="1:29" s="34" customFormat="1">
      <c r="A265" s="33"/>
      <c r="C265" s="25"/>
      <c r="D265" s="25"/>
      <c r="E265" s="25"/>
      <c r="F265" s="3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</row>
    <row r="266" spans="1:29" s="34" customFormat="1">
      <c r="A266" s="33"/>
      <c r="C266" s="25"/>
      <c r="D266" s="25"/>
      <c r="E266" s="25"/>
      <c r="F266" s="3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</row>
    <row r="267" spans="1:29" s="34" customFormat="1">
      <c r="A267" s="33"/>
      <c r="C267" s="25"/>
      <c r="D267" s="25"/>
      <c r="E267" s="25"/>
      <c r="F267" s="3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</row>
    <row r="268" spans="1:29" s="34" customFormat="1">
      <c r="A268" s="33"/>
      <c r="C268" s="25"/>
      <c r="D268" s="25"/>
      <c r="E268" s="25"/>
      <c r="F268" s="3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</row>
    <row r="269" spans="1:29" s="34" customFormat="1">
      <c r="A269" s="33"/>
      <c r="C269" s="25"/>
      <c r="D269" s="25"/>
      <c r="E269" s="25"/>
      <c r="F269" s="3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</row>
    <row r="270" spans="1:29" s="34" customFormat="1">
      <c r="A270" s="33"/>
      <c r="C270" s="25"/>
      <c r="D270" s="25"/>
      <c r="E270" s="25"/>
      <c r="F270" s="3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</row>
    <row r="271" spans="1:29" s="34" customFormat="1">
      <c r="A271" s="33"/>
      <c r="C271" s="25"/>
      <c r="D271" s="25"/>
      <c r="E271" s="25"/>
      <c r="F271" s="3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</row>
    <row r="272" spans="1:29" s="34" customFormat="1">
      <c r="A272" s="33"/>
      <c r="C272" s="25"/>
      <c r="D272" s="25"/>
      <c r="E272" s="25"/>
      <c r="F272" s="3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</row>
    <row r="273" spans="1:29" s="34" customFormat="1">
      <c r="A273" s="33"/>
      <c r="C273" s="25"/>
      <c r="D273" s="25"/>
      <c r="E273" s="25"/>
      <c r="F273" s="3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</row>
    <row r="274" spans="1:29" s="34" customFormat="1">
      <c r="A274" s="33"/>
      <c r="C274" s="25"/>
      <c r="D274" s="25"/>
      <c r="E274" s="25"/>
      <c r="F274" s="3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</row>
    <row r="275" spans="1:29" s="34" customFormat="1">
      <c r="A275" s="33"/>
      <c r="C275" s="25"/>
      <c r="D275" s="25"/>
      <c r="E275" s="25"/>
      <c r="F275" s="3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</row>
    <row r="276" spans="1:29" s="34" customFormat="1">
      <c r="A276" s="33"/>
      <c r="C276" s="25"/>
      <c r="D276" s="25"/>
      <c r="E276" s="25"/>
      <c r="F276" s="3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</row>
    <row r="277" spans="1:29" s="34" customFormat="1">
      <c r="A277" s="33"/>
      <c r="C277" s="25"/>
      <c r="D277" s="25"/>
      <c r="E277" s="25"/>
      <c r="F277" s="3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</row>
    <row r="278" spans="1:29" s="34" customFormat="1">
      <c r="A278" s="33"/>
      <c r="C278" s="25"/>
      <c r="D278" s="25"/>
      <c r="E278" s="25"/>
      <c r="F278" s="3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</row>
    <row r="279" spans="1:29" s="34" customFormat="1">
      <c r="A279" s="33"/>
      <c r="C279" s="25"/>
      <c r="D279" s="25"/>
      <c r="E279" s="25"/>
      <c r="F279" s="3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</row>
    <row r="280" spans="1:29" s="34" customFormat="1">
      <c r="A280" s="33"/>
      <c r="C280" s="25"/>
      <c r="D280" s="25"/>
      <c r="E280" s="25"/>
      <c r="F280" s="3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</row>
    <row r="281" spans="1:29" s="34" customFormat="1">
      <c r="A281" s="33"/>
      <c r="C281" s="25"/>
      <c r="D281" s="25"/>
      <c r="E281" s="25"/>
      <c r="F281" s="3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</row>
    <row r="282" spans="1:29" s="34" customFormat="1">
      <c r="A282" s="33"/>
      <c r="C282" s="25"/>
      <c r="D282" s="25"/>
      <c r="E282" s="25"/>
      <c r="F282" s="3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</row>
    <row r="283" spans="1:29" s="34" customFormat="1">
      <c r="A283" s="33"/>
      <c r="C283" s="25"/>
      <c r="D283" s="25"/>
      <c r="E283" s="25"/>
      <c r="F283" s="3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</row>
    <row r="284" spans="1:29" s="34" customFormat="1">
      <c r="A284" s="33"/>
      <c r="C284" s="25"/>
      <c r="D284" s="25"/>
      <c r="E284" s="25"/>
      <c r="F284" s="3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</row>
    <row r="285" spans="1:29" s="34" customFormat="1">
      <c r="A285" s="33"/>
      <c r="C285" s="25"/>
      <c r="D285" s="25"/>
      <c r="E285" s="25"/>
      <c r="F285" s="3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</row>
    <row r="286" spans="1:29" s="34" customFormat="1">
      <c r="A286" s="33"/>
      <c r="C286" s="25"/>
      <c r="D286" s="25"/>
      <c r="E286" s="25"/>
      <c r="F286" s="3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</row>
    <row r="287" spans="1:29" s="34" customFormat="1">
      <c r="A287" s="33"/>
      <c r="C287" s="25"/>
      <c r="D287" s="25"/>
      <c r="E287" s="25"/>
      <c r="F287" s="3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</row>
    <row r="288" spans="1:29" s="34" customFormat="1">
      <c r="A288" s="33"/>
      <c r="C288" s="25"/>
      <c r="D288" s="25"/>
      <c r="E288" s="25"/>
      <c r="F288" s="3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</row>
    <row r="289" spans="1:29" s="34" customFormat="1">
      <c r="A289" s="33"/>
      <c r="C289" s="25"/>
      <c r="D289" s="25"/>
      <c r="E289" s="25"/>
      <c r="F289" s="3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</row>
    <row r="290" spans="1:29" s="34" customFormat="1">
      <c r="A290" s="33"/>
      <c r="C290" s="25"/>
      <c r="D290" s="25"/>
      <c r="E290" s="25"/>
      <c r="F290" s="3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</row>
    <row r="291" spans="1:29" s="34" customFormat="1">
      <c r="A291" s="33"/>
      <c r="C291" s="25"/>
      <c r="D291" s="25"/>
      <c r="E291" s="25"/>
      <c r="F291" s="3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</row>
    <row r="292" spans="1:29" s="34" customFormat="1">
      <c r="A292" s="33"/>
      <c r="C292" s="25"/>
      <c r="D292" s="25"/>
      <c r="E292" s="25"/>
      <c r="F292" s="3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</row>
    <row r="293" spans="1:29" s="34" customFormat="1">
      <c r="A293" s="33"/>
      <c r="C293" s="25"/>
      <c r="D293" s="25"/>
      <c r="E293" s="25"/>
      <c r="F293" s="3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</row>
    <row r="294" spans="1:29" s="34" customFormat="1">
      <c r="A294" s="33"/>
      <c r="C294" s="25"/>
      <c r="D294" s="25"/>
      <c r="E294" s="25"/>
      <c r="F294" s="3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</row>
    <row r="295" spans="1:29" s="34" customFormat="1">
      <c r="A295" s="33"/>
      <c r="C295" s="25"/>
      <c r="D295" s="25"/>
      <c r="E295" s="25"/>
      <c r="F295" s="3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</row>
    <row r="296" spans="1:29" s="34" customFormat="1">
      <c r="A296" s="33"/>
      <c r="C296" s="25"/>
      <c r="D296" s="25"/>
      <c r="E296" s="25"/>
      <c r="F296" s="3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</row>
    <row r="297" spans="1:29" s="34" customFormat="1">
      <c r="A297" s="33"/>
      <c r="C297" s="25"/>
      <c r="D297" s="25"/>
      <c r="E297" s="25"/>
      <c r="F297" s="3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</row>
    <row r="298" spans="1:29" s="34" customFormat="1">
      <c r="A298" s="33"/>
      <c r="C298" s="25"/>
      <c r="D298" s="25"/>
      <c r="E298" s="25"/>
      <c r="F298" s="3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</row>
    <row r="299" spans="1:29" s="34" customFormat="1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</row>
    <row r="300" spans="1:29" s="34" customFormat="1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</row>
    <row r="301" spans="1:29" s="34" customFormat="1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</row>
    <row r="302" spans="1:29" s="34" customFormat="1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</row>
    <row r="303" spans="1:29" s="34" customFormat="1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</row>
    <row r="304" spans="1:29" s="34" customFormat="1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</row>
    <row r="305" spans="1:29" s="34" customFormat="1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</row>
    <row r="306" spans="1:29" s="34" customFormat="1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</row>
    <row r="307" spans="1:29" s="34" customFormat="1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</row>
    <row r="308" spans="1:29" s="34" customFormat="1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</row>
    <row r="309" spans="1:29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</row>
    <row r="310" spans="1:29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</row>
    <row r="311" spans="1:29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</row>
    <row r="312" spans="1:29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</row>
    <row r="313" spans="1:29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</row>
    <row r="314" spans="1:29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</row>
    <row r="315" spans="1:29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</row>
    <row r="316" spans="1:29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</row>
  </sheetData>
  <sortState ref="A2:U340">
    <sortCondition ref="A1"/>
  </sortState>
  <printOptions horizontalCentered="1"/>
  <pageMargins left="0" right="0" top="0.1" bottom="0" header="0" footer="0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43"/>
  <sheetViews>
    <sheetView tabSelected="1" topLeftCell="A118" zoomScaleNormal="100" zoomScaleSheetLayoutView="100" workbookViewId="0">
      <selection activeCell="M110" sqref="M110"/>
    </sheetView>
  </sheetViews>
  <sheetFormatPr defaultRowHeight="15"/>
  <cols>
    <col min="1" max="1" width="7.25" style="25" customWidth="1"/>
    <col min="2" max="2" width="16.625" style="34" customWidth="1"/>
    <col min="3" max="3" width="4.25" style="25" customWidth="1"/>
    <col min="4" max="4" width="20.75" style="25" customWidth="1"/>
    <col min="5" max="5" width="28.875" style="25" customWidth="1"/>
    <col min="6" max="6" width="5.25" style="35" customWidth="1"/>
    <col min="7" max="7" width="14.125" style="25" customWidth="1"/>
    <col min="8" max="8" width="5.12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125" style="25" customWidth="1"/>
    <col min="15" max="15" width="3.875" style="25" customWidth="1"/>
    <col min="16" max="16" width="3.375" style="25" customWidth="1"/>
    <col min="17" max="17" width="4.75" style="25" customWidth="1"/>
    <col min="18" max="18" width="5.75" style="25" customWidth="1"/>
    <col min="19" max="19" width="6.125" style="126" customWidth="1"/>
    <col min="20" max="20" width="5.5" style="25" hidden="1" customWidth="1"/>
    <col min="21" max="21" width="6.875" style="25" hidden="1" customWidth="1"/>
    <col min="22" max="22" width="8.75" style="25" customWidth="1"/>
    <col min="23" max="16384" width="9" style="25"/>
  </cols>
  <sheetData>
    <row r="1" spans="1:22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124" t="s">
        <v>7</v>
      </c>
      <c r="T1" s="124" t="s">
        <v>7</v>
      </c>
      <c r="U1" s="124" t="s">
        <v>7</v>
      </c>
      <c r="V1" s="124" t="s">
        <v>283</v>
      </c>
    </row>
    <row r="2" spans="1:22" s="98" customFormat="1" ht="15.95" hidden="1" customHeight="1">
      <c r="A2" s="91"/>
      <c r="B2" s="38"/>
      <c r="C2" s="39"/>
      <c r="D2" s="38" t="s">
        <v>273</v>
      </c>
      <c r="E2" s="40"/>
      <c r="F2" s="39"/>
      <c r="G2" s="41"/>
      <c r="H2" s="39"/>
      <c r="I2" s="39"/>
      <c r="J2" s="39"/>
      <c r="K2" s="39"/>
      <c r="L2" s="39"/>
      <c r="M2" s="39"/>
      <c r="N2" s="42"/>
      <c r="O2" s="43"/>
      <c r="P2" s="40"/>
      <c r="Q2" s="44"/>
      <c r="R2" s="44"/>
      <c r="S2" s="95"/>
      <c r="T2" s="96"/>
      <c r="U2" s="97"/>
    </row>
    <row r="3" spans="1:22" s="26" customFormat="1" ht="15.95" hidden="1" customHeight="1">
      <c r="A3" s="30" t="s">
        <v>87</v>
      </c>
      <c r="B3" s="8" t="s">
        <v>71</v>
      </c>
      <c r="C3" s="9"/>
      <c r="D3" s="8" t="s">
        <v>41</v>
      </c>
      <c r="E3" s="14" t="s">
        <v>118</v>
      </c>
      <c r="F3" s="24">
        <v>6</v>
      </c>
      <c r="G3" s="11" t="s">
        <v>83</v>
      </c>
      <c r="H3" s="9"/>
      <c r="I3" s="9">
        <v>12</v>
      </c>
      <c r="J3" s="9">
        <v>19</v>
      </c>
      <c r="K3" s="9">
        <f>J3-I3+1</f>
        <v>8</v>
      </c>
      <c r="L3" s="9">
        <v>24</v>
      </c>
      <c r="M3" s="9"/>
      <c r="N3" s="12">
        <f>L3/K3</f>
        <v>3</v>
      </c>
      <c r="O3" s="13">
        <f>M3/6</f>
        <v>0</v>
      </c>
      <c r="P3" s="14"/>
      <c r="Q3" s="15">
        <f>IF(K3=0,0,L3)</f>
        <v>24</v>
      </c>
      <c r="R3" s="16">
        <f>IF(K3=0,0,M3/1.5)</f>
        <v>0</v>
      </c>
      <c r="S3" s="13">
        <f>P3+Q3+R3</f>
        <v>24</v>
      </c>
      <c r="T3" s="27"/>
      <c r="U3" s="27"/>
    </row>
    <row r="4" spans="1:22" s="26" customFormat="1" ht="15.95" hidden="1" customHeight="1">
      <c r="A4" s="30" t="s">
        <v>87</v>
      </c>
      <c r="B4" s="8" t="s">
        <v>71</v>
      </c>
      <c r="C4" s="9"/>
      <c r="D4" s="8" t="s">
        <v>41</v>
      </c>
      <c r="E4" s="14" t="s">
        <v>118</v>
      </c>
      <c r="F4" s="24">
        <v>7</v>
      </c>
      <c r="G4" s="11" t="s">
        <v>75</v>
      </c>
      <c r="H4" s="9"/>
      <c r="I4" s="9">
        <v>12</v>
      </c>
      <c r="J4" s="9">
        <v>18</v>
      </c>
      <c r="K4" s="9">
        <f>J4-I4+1</f>
        <v>7</v>
      </c>
      <c r="L4" s="9">
        <v>21</v>
      </c>
      <c r="M4" s="9"/>
      <c r="N4" s="12">
        <f>L4/K4</f>
        <v>3</v>
      </c>
      <c r="O4" s="13">
        <f>M4/6</f>
        <v>0</v>
      </c>
      <c r="P4" s="14"/>
      <c r="Q4" s="15">
        <f>IF(K4=0,0,L4)</f>
        <v>21</v>
      </c>
      <c r="R4" s="16">
        <f>IF(K4=0,0,M4/1.5)</f>
        <v>0</v>
      </c>
      <c r="S4" s="13">
        <f>P4+Q4+R4</f>
        <v>21</v>
      </c>
      <c r="T4" s="27"/>
      <c r="U4" s="27"/>
    </row>
    <row r="5" spans="1:22" s="26" customFormat="1" ht="15.95" hidden="1" customHeight="1">
      <c r="A5" s="30" t="s">
        <v>87</v>
      </c>
      <c r="B5" s="8" t="s">
        <v>263</v>
      </c>
      <c r="C5" s="9"/>
      <c r="D5" s="8" t="s">
        <v>41</v>
      </c>
      <c r="E5" s="14" t="s">
        <v>118</v>
      </c>
      <c r="F5" s="24">
        <v>7</v>
      </c>
      <c r="G5" s="11" t="s">
        <v>265</v>
      </c>
      <c r="H5" s="9"/>
      <c r="I5" s="9">
        <v>6</v>
      </c>
      <c r="J5" s="9">
        <v>15</v>
      </c>
      <c r="K5" s="9">
        <f>J5-I5+1</f>
        <v>10</v>
      </c>
      <c r="L5" s="9">
        <v>30</v>
      </c>
      <c r="M5" s="9"/>
      <c r="N5" s="12">
        <f>L5/K5</f>
        <v>3</v>
      </c>
      <c r="O5" s="13">
        <f>M5/6</f>
        <v>0</v>
      </c>
      <c r="P5" s="14"/>
      <c r="Q5" s="15">
        <f>IF(K5=0,0,L5)</f>
        <v>30</v>
      </c>
      <c r="R5" s="16">
        <f>IF(K5=0,0,M5/1.5)</f>
        <v>0</v>
      </c>
      <c r="S5" s="13">
        <f>P5+Q5+R5</f>
        <v>30</v>
      </c>
      <c r="T5" s="27"/>
      <c r="U5" s="27"/>
    </row>
    <row r="6" spans="1:22" s="26" customFormat="1" ht="15.95" hidden="1" customHeight="1">
      <c r="A6" s="30" t="s">
        <v>87</v>
      </c>
      <c r="B6" s="8" t="s">
        <v>53</v>
      </c>
      <c r="C6" s="9"/>
      <c r="D6" s="10" t="s">
        <v>41</v>
      </c>
      <c r="E6" s="10" t="s">
        <v>118</v>
      </c>
      <c r="F6" s="11">
        <v>2</v>
      </c>
      <c r="G6" s="11" t="s">
        <v>75</v>
      </c>
      <c r="H6" s="9"/>
      <c r="I6" s="9">
        <v>1</v>
      </c>
      <c r="J6" s="9">
        <v>15</v>
      </c>
      <c r="K6" s="9">
        <f>J6-I6+1</f>
        <v>15</v>
      </c>
      <c r="L6" s="9">
        <v>45</v>
      </c>
      <c r="M6" s="9"/>
      <c r="N6" s="12">
        <f>L6/K6</f>
        <v>3</v>
      </c>
      <c r="O6" s="13">
        <f>M6/6</f>
        <v>0</v>
      </c>
      <c r="P6" s="14"/>
      <c r="Q6" s="15">
        <f>IF(K6=0,0,L6)</f>
        <v>45</v>
      </c>
      <c r="R6" s="16">
        <f>IF(K6=0,0,M6/1.5)</f>
        <v>0</v>
      </c>
      <c r="S6" s="13">
        <f>P6+Q6+R6</f>
        <v>45</v>
      </c>
    </row>
    <row r="7" spans="1:22" s="26" customFormat="1" ht="15.95" hidden="1" customHeight="1">
      <c r="A7" s="30"/>
      <c r="B7" s="8"/>
      <c r="C7" s="9"/>
      <c r="D7" s="8"/>
      <c r="E7" s="14"/>
      <c r="F7" s="24"/>
      <c r="G7" s="11"/>
      <c r="H7" s="9"/>
      <c r="I7" s="9"/>
      <c r="J7" s="9"/>
      <c r="K7" s="9"/>
      <c r="L7" s="9"/>
      <c r="M7" s="9"/>
      <c r="N7" s="12"/>
      <c r="O7" s="13"/>
      <c r="P7" s="14"/>
      <c r="Q7" s="15"/>
      <c r="R7" s="15" t="s">
        <v>107</v>
      </c>
      <c r="S7" s="92">
        <f>SUM(S3:U6)</f>
        <v>120</v>
      </c>
      <c r="T7" s="93">
        <v>270</v>
      </c>
      <c r="U7" s="94">
        <f>S7-T7</f>
        <v>-150</v>
      </c>
    </row>
    <row r="8" spans="1:22" s="98" customFormat="1" ht="15.95" customHeight="1">
      <c r="A8" s="91"/>
      <c r="B8" s="38"/>
      <c r="C8" s="39"/>
      <c r="D8" s="38" t="s">
        <v>278</v>
      </c>
      <c r="E8" s="40"/>
      <c r="F8" s="39"/>
      <c r="G8" s="41"/>
      <c r="H8" s="39"/>
      <c r="I8" s="39"/>
      <c r="J8" s="39"/>
      <c r="K8" s="39"/>
      <c r="L8" s="39"/>
      <c r="M8" s="39"/>
      <c r="N8" s="42"/>
      <c r="O8" s="43"/>
      <c r="P8" s="40"/>
      <c r="Q8" s="44"/>
      <c r="R8" s="44"/>
      <c r="S8" s="43" t="s">
        <v>105</v>
      </c>
      <c r="T8" s="96"/>
      <c r="U8" s="97"/>
      <c r="V8" s="177">
        <v>446</v>
      </c>
    </row>
    <row r="9" spans="1:22" s="26" customFormat="1" ht="15.95" customHeight="1">
      <c r="A9" s="30" t="s">
        <v>87</v>
      </c>
      <c r="B9" s="8" t="s">
        <v>50</v>
      </c>
      <c r="C9" s="9" t="s">
        <v>296</v>
      </c>
      <c r="D9" s="8" t="s">
        <v>41</v>
      </c>
      <c r="E9" s="14" t="s">
        <v>289</v>
      </c>
      <c r="F9" s="24" t="s">
        <v>290</v>
      </c>
      <c r="G9" s="11"/>
      <c r="H9" s="9" t="s">
        <v>73</v>
      </c>
      <c r="I9" s="9">
        <v>20</v>
      </c>
      <c r="J9" s="9">
        <v>26</v>
      </c>
      <c r="K9" s="9">
        <f>J9-I9+1</f>
        <v>7</v>
      </c>
      <c r="L9" s="9"/>
      <c r="M9" s="9">
        <v>120</v>
      </c>
      <c r="N9" s="12">
        <f>L9/K9</f>
        <v>0</v>
      </c>
      <c r="O9" s="13">
        <f>M9/6</f>
        <v>20</v>
      </c>
      <c r="P9" s="14"/>
      <c r="Q9" s="15">
        <f>IF(K9=0,0,L9)</f>
        <v>0</v>
      </c>
      <c r="R9" s="16">
        <f>IF(K9=0,0,M9/1.5)</f>
        <v>80</v>
      </c>
      <c r="S9" s="13">
        <f>P9+Q9+R9</f>
        <v>80</v>
      </c>
      <c r="T9" s="27"/>
      <c r="U9" s="27"/>
    </row>
    <row r="10" spans="1:22" s="26" customFormat="1" ht="15.95" customHeight="1">
      <c r="A10" s="30" t="s">
        <v>87</v>
      </c>
      <c r="B10" s="8" t="s">
        <v>53</v>
      </c>
      <c r="C10" s="9" t="s">
        <v>296</v>
      </c>
      <c r="D10" s="8" t="s">
        <v>41</v>
      </c>
      <c r="E10" s="14" t="s">
        <v>289</v>
      </c>
      <c r="F10" s="24" t="s">
        <v>291</v>
      </c>
      <c r="G10" s="11"/>
      <c r="H10" s="9" t="s">
        <v>73</v>
      </c>
      <c r="I10" s="9">
        <v>20</v>
      </c>
      <c r="J10" s="9">
        <v>26</v>
      </c>
      <c r="K10" s="9">
        <f t="shared" ref="K10:K15" si="0">J10-I10+1</f>
        <v>7</v>
      </c>
      <c r="L10" s="9"/>
      <c r="M10" s="9">
        <v>120</v>
      </c>
      <c r="N10" s="12">
        <f t="shared" ref="N10:N15" si="1">L10/K10</f>
        <v>0</v>
      </c>
      <c r="O10" s="13">
        <f t="shared" ref="O10:O15" si="2">M10/6</f>
        <v>20</v>
      </c>
      <c r="P10" s="14"/>
      <c r="Q10" s="15">
        <f t="shared" ref="Q10:Q14" si="3">IF(K10=0,0,L10)</f>
        <v>0</v>
      </c>
      <c r="R10" s="16">
        <f t="shared" ref="R10:R14" si="4">IF(K10=0,0,M10/1.5)</f>
        <v>80</v>
      </c>
      <c r="S10" s="13">
        <f t="shared" ref="S10:S14" si="5">P10+Q10+R10</f>
        <v>80</v>
      </c>
      <c r="T10" s="27"/>
      <c r="U10" s="27"/>
    </row>
    <row r="11" spans="1:22" s="26" customFormat="1" ht="15.95" customHeight="1">
      <c r="A11" s="7" t="s">
        <v>135</v>
      </c>
      <c r="B11" s="8" t="s">
        <v>57</v>
      </c>
      <c r="C11" s="9"/>
      <c r="D11" s="10" t="s">
        <v>41</v>
      </c>
      <c r="E11" s="10" t="s">
        <v>294</v>
      </c>
      <c r="F11" s="11" t="s">
        <v>290</v>
      </c>
      <c r="G11" s="11" t="s">
        <v>75</v>
      </c>
      <c r="H11" s="9"/>
      <c r="I11" s="9">
        <v>35</v>
      </c>
      <c r="J11" s="9">
        <v>38</v>
      </c>
      <c r="K11" s="9">
        <f t="shared" si="0"/>
        <v>4</v>
      </c>
      <c r="L11" s="9">
        <v>30</v>
      </c>
      <c r="M11" s="9"/>
      <c r="N11" s="12">
        <f t="shared" si="1"/>
        <v>7.5</v>
      </c>
      <c r="O11" s="13">
        <f t="shared" si="2"/>
        <v>0</v>
      </c>
      <c r="P11" s="14"/>
      <c r="Q11" s="15">
        <f t="shared" si="3"/>
        <v>30</v>
      </c>
      <c r="R11" s="16">
        <f t="shared" si="4"/>
        <v>0</v>
      </c>
      <c r="S11" s="13">
        <f t="shared" si="5"/>
        <v>30</v>
      </c>
    </row>
    <row r="12" spans="1:22" s="26" customFormat="1" ht="15.95" customHeight="1">
      <c r="A12" s="7" t="s">
        <v>134</v>
      </c>
      <c r="B12" s="8" t="s">
        <v>56</v>
      </c>
      <c r="C12" s="9"/>
      <c r="D12" s="10" t="s">
        <v>41</v>
      </c>
      <c r="E12" s="10" t="s">
        <v>294</v>
      </c>
      <c r="F12" s="11" t="s">
        <v>290</v>
      </c>
      <c r="G12" s="11" t="s">
        <v>83</v>
      </c>
      <c r="H12" s="9"/>
      <c r="I12" s="9">
        <v>35</v>
      </c>
      <c r="J12" s="9">
        <v>38</v>
      </c>
      <c r="K12" s="9">
        <f t="shared" si="0"/>
        <v>4</v>
      </c>
      <c r="L12" s="9">
        <v>30</v>
      </c>
      <c r="M12" s="9"/>
      <c r="N12" s="12">
        <f t="shared" si="1"/>
        <v>7.5</v>
      </c>
      <c r="O12" s="13">
        <f t="shared" si="2"/>
        <v>0</v>
      </c>
      <c r="P12" s="14"/>
      <c r="Q12" s="15">
        <f t="shared" si="3"/>
        <v>30</v>
      </c>
      <c r="R12" s="16">
        <f t="shared" si="4"/>
        <v>0</v>
      </c>
      <c r="S12" s="13">
        <f t="shared" si="5"/>
        <v>30</v>
      </c>
    </row>
    <row r="13" spans="1:22" s="26" customFormat="1" ht="15.95" customHeight="1">
      <c r="A13" s="30"/>
      <c r="B13" s="8" t="s">
        <v>292</v>
      </c>
      <c r="C13" s="9"/>
      <c r="D13" s="10" t="s">
        <v>41</v>
      </c>
      <c r="E13" s="10" t="s">
        <v>284</v>
      </c>
      <c r="F13" s="11">
        <v>6</v>
      </c>
      <c r="G13" s="11" t="s">
        <v>75</v>
      </c>
      <c r="H13" s="9"/>
      <c r="I13" s="9">
        <v>28</v>
      </c>
      <c r="J13" s="9">
        <v>37</v>
      </c>
      <c r="K13" s="9">
        <f t="shared" si="0"/>
        <v>10</v>
      </c>
      <c r="L13" s="9">
        <v>30</v>
      </c>
      <c r="M13" s="9"/>
      <c r="N13" s="12">
        <f t="shared" si="1"/>
        <v>3</v>
      </c>
      <c r="O13" s="13">
        <f t="shared" si="2"/>
        <v>0</v>
      </c>
      <c r="P13" s="14"/>
      <c r="Q13" s="15">
        <f t="shared" si="3"/>
        <v>30</v>
      </c>
      <c r="R13" s="16">
        <f t="shared" si="4"/>
        <v>0</v>
      </c>
      <c r="S13" s="13">
        <f t="shared" si="5"/>
        <v>30</v>
      </c>
    </row>
    <row r="14" spans="1:22" s="26" customFormat="1" ht="15.95" customHeight="1">
      <c r="A14" s="30"/>
      <c r="B14" s="8" t="s">
        <v>293</v>
      </c>
      <c r="C14" s="9"/>
      <c r="D14" s="10" t="s">
        <v>41</v>
      </c>
      <c r="E14" s="10" t="s">
        <v>284</v>
      </c>
      <c r="F14" s="11">
        <v>6</v>
      </c>
      <c r="G14" s="11" t="s">
        <v>83</v>
      </c>
      <c r="H14" s="9"/>
      <c r="I14" s="9">
        <v>28</v>
      </c>
      <c r="J14" s="9">
        <v>37</v>
      </c>
      <c r="K14" s="9">
        <f t="shared" si="0"/>
        <v>10</v>
      </c>
      <c r="L14" s="9">
        <v>30</v>
      </c>
      <c r="M14" s="9"/>
      <c r="N14" s="12">
        <f t="shared" si="1"/>
        <v>3</v>
      </c>
      <c r="O14" s="13">
        <f t="shared" si="2"/>
        <v>0</v>
      </c>
      <c r="P14" s="14"/>
      <c r="Q14" s="15">
        <f t="shared" si="3"/>
        <v>30</v>
      </c>
      <c r="R14" s="16">
        <f t="shared" si="4"/>
        <v>0</v>
      </c>
      <c r="S14" s="13">
        <f t="shared" si="5"/>
        <v>30</v>
      </c>
    </row>
    <row r="15" spans="1:22" s="26" customFormat="1" ht="15.95" customHeight="1">
      <c r="A15" s="30"/>
      <c r="B15" s="8"/>
      <c r="C15" s="9"/>
      <c r="D15" s="8"/>
      <c r="E15" s="14"/>
      <c r="F15" s="24"/>
      <c r="G15" s="11"/>
      <c r="H15" s="9"/>
      <c r="I15" s="9"/>
      <c r="J15" s="9"/>
      <c r="K15" s="9"/>
      <c r="L15" s="9"/>
      <c r="M15" s="9"/>
      <c r="N15" s="12"/>
      <c r="O15" s="13"/>
      <c r="P15" s="14"/>
      <c r="Q15" s="15"/>
      <c r="R15" s="16" t="s">
        <v>107</v>
      </c>
      <c r="S15" s="92">
        <f>SUM(S9:U14)</f>
        <v>280</v>
      </c>
      <c r="T15" s="93">
        <v>270</v>
      </c>
      <c r="U15" s="94">
        <f>S15-T15</f>
        <v>10</v>
      </c>
    </row>
    <row r="16" spans="1:22" s="150" customFormat="1" ht="15.95" customHeight="1">
      <c r="A16" s="139"/>
      <c r="B16" s="140"/>
      <c r="C16" s="141"/>
      <c r="D16" s="181" t="s">
        <v>279</v>
      </c>
      <c r="E16" s="142"/>
      <c r="F16" s="141"/>
      <c r="G16" s="143"/>
      <c r="H16" s="141"/>
      <c r="I16" s="141"/>
      <c r="J16" s="141"/>
      <c r="K16" s="141"/>
      <c r="L16" s="141"/>
      <c r="M16" s="141"/>
      <c r="N16" s="144"/>
      <c r="O16" s="145"/>
      <c r="P16" s="142"/>
      <c r="Q16" s="146"/>
      <c r="R16" s="146"/>
      <c r="S16" s="147">
        <f>S7+S15</f>
        <v>400</v>
      </c>
      <c r="T16" s="148"/>
      <c r="U16" s="149"/>
    </row>
    <row r="17" spans="1:22" s="98" customFormat="1" ht="15.95" customHeight="1">
      <c r="A17" s="91"/>
      <c r="B17" s="38"/>
      <c r="C17" s="39"/>
      <c r="D17" s="178" t="s">
        <v>287</v>
      </c>
      <c r="E17" s="40"/>
      <c r="F17" s="39"/>
      <c r="G17" s="41"/>
      <c r="H17" s="39"/>
      <c r="I17" s="39"/>
      <c r="J17" s="39"/>
      <c r="K17" s="39"/>
      <c r="L17" s="39"/>
      <c r="M17" s="39"/>
      <c r="N17" s="42"/>
      <c r="O17" s="43"/>
      <c r="P17" s="40"/>
      <c r="Q17" s="44"/>
      <c r="R17" s="44"/>
      <c r="S17" s="95">
        <f>S16*0.1</f>
        <v>40</v>
      </c>
      <c r="T17" s="96"/>
      <c r="U17" s="97"/>
    </row>
    <row r="18" spans="1:22" s="162" customFormat="1" ht="15.95" customHeight="1">
      <c r="A18" s="151"/>
      <c r="B18" s="152"/>
      <c r="C18" s="153"/>
      <c r="D18" s="179" t="s">
        <v>281</v>
      </c>
      <c r="E18" s="154"/>
      <c r="F18" s="153"/>
      <c r="G18" s="155"/>
      <c r="H18" s="153"/>
      <c r="I18" s="153"/>
      <c r="J18" s="153"/>
      <c r="K18" s="153"/>
      <c r="L18" s="153"/>
      <c r="M18" s="153"/>
      <c r="N18" s="156"/>
      <c r="O18" s="157"/>
      <c r="P18" s="154"/>
      <c r="Q18" s="158"/>
      <c r="R18" s="158"/>
      <c r="S18" s="159">
        <v>54</v>
      </c>
      <c r="T18" s="160"/>
      <c r="U18" s="161"/>
    </row>
    <row r="19" spans="1:22" s="174" customFormat="1" ht="15.95" customHeight="1">
      <c r="A19" s="163"/>
      <c r="B19" s="164"/>
      <c r="C19" s="165"/>
      <c r="D19" s="180" t="s">
        <v>282</v>
      </c>
      <c r="E19" s="166"/>
      <c r="F19" s="165"/>
      <c r="G19" s="167"/>
      <c r="H19" s="165"/>
      <c r="I19" s="165"/>
      <c r="J19" s="165"/>
      <c r="K19" s="165"/>
      <c r="L19" s="165"/>
      <c r="M19" s="165"/>
      <c r="N19" s="168"/>
      <c r="O19" s="169"/>
      <c r="P19" s="166"/>
      <c r="Q19" s="170"/>
      <c r="R19" s="170"/>
      <c r="S19" s="171">
        <f>S16+S17+S18-446</f>
        <v>48</v>
      </c>
      <c r="T19" s="172"/>
      <c r="U19" s="173"/>
    </row>
    <row r="20" spans="1:22" s="27" customFormat="1" ht="25.5">
      <c r="A20" s="3" t="s">
        <v>15</v>
      </c>
      <c r="B20" s="3" t="s">
        <v>16</v>
      </c>
      <c r="C20" s="4" t="s">
        <v>0</v>
      </c>
      <c r="D20" s="3" t="s">
        <v>17</v>
      </c>
      <c r="E20" s="3" t="s">
        <v>18</v>
      </c>
      <c r="F20" s="3" t="s">
        <v>19</v>
      </c>
      <c r="G20" s="3" t="s">
        <v>20</v>
      </c>
      <c r="H20" s="4" t="s">
        <v>1</v>
      </c>
      <c r="I20" s="3" t="s">
        <v>21</v>
      </c>
      <c r="J20" s="3" t="s">
        <v>22</v>
      </c>
      <c r="K20" s="4" t="s">
        <v>2</v>
      </c>
      <c r="L20" s="3" t="s">
        <v>33</v>
      </c>
      <c r="M20" s="3" t="s">
        <v>34</v>
      </c>
      <c r="N20" s="5" t="s">
        <v>3</v>
      </c>
      <c r="O20" s="5" t="s">
        <v>4</v>
      </c>
      <c r="P20" s="4" t="s">
        <v>32</v>
      </c>
      <c r="Q20" s="3" t="s">
        <v>5</v>
      </c>
      <c r="R20" s="3" t="s">
        <v>6</v>
      </c>
      <c r="S20" s="124" t="s">
        <v>7</v>
      </c>
      <c r="T20" s="53" t="s">
        <v>105</v>
      </c>
      <c r="U20" s="54" t="s">
        <v>106</v>
      </c>
    </row>
    <row r="21" spans="1:22" s="98" customFormat="1" ht="15.95" hidden="1" customHeight="1">
      <c r="A21" s="91"/>
      <c r="B21" s="38"/>
      <c r="C21" s="39"/>
      <c r="D21" s="38" t="s">
        <v>274</v>
      </c>
      <c r="E21" s="40"/>
      <c r="F21" s="39"/>
      <c r="G21" s="41"/>
      <c r="H21" s="39"/>
      <c r="I21" s="39"/>
      <c r="J21" s="39"/>
      <c r="K21" s="39"/>
      <c r="L21" s="39"/>
      <c r="M21" s="39"/>
      <c r="N21" s="42"/>
      <c r="O21" s="43"/>
      <c r="P21" s="40"/>
      <c r="Q21" s="44"/>
      <c r="R21" s="44"/>
      <c r="S21" s="95"/>
      <c r="T21" s="96">
        <v>160</v>
      </c>
      <c r="U21" s="97"/>
    </row>
    <row r="22" spans="1:22" s="26" customFormat="1" ht="15.95" hidden="1" customHeight="1">
      <c r="A22" s="30" t="s">
        <v>87</v>
      </c>
      <c r="B22" s="8" t="s">
        <v>51</v>
      </c>
      <c r="C22" s="9"/>
      <c r="D22" s="10" t="s">
        <v>24</v>
      </c>
      <c r="E22" s="29" t="s">
        <v>118</v>
      </c>
      <c r="F22" s="11">
        <v>2</v>
      </c>
      <c r="G22" s="11" t="s">
        <v>83</v>
      </c>
      <c r="H22" s="9"/>
      <c r="I22" s="9">
        <v>1</v>
      </c>
      <c r="J22" s="9">
        <v>15</v>
      </c>
      <c r="K22" s="9">
        <f>J22-I22+1</f>
        <v>15</v>
      </c>
      <c r="L22" s="9">
        <v>45</v>
      </c>
      <c r="M22" s="9"/>
      <c r="N22" s="12">
        <f>L22/K22</f>
        <v>3</v>
      </c>
      <c r="O22" s="13">
        <f>M22/5</f>
        <v>0</v>
      </c>
      <c r="P22" s="14"/>
      <c r="Q22" s="15">
        <f>IF(K22=0,0,L22)</f>
        <v>45</v>
      </c>
      <c r="R22" s="16">
        <f>IF(K22=0,0,M22/1.5)</f>
        <v>0</v>
      </c>
      <c r="S22" s="13">
        <f>P22+Q22+R22</f>
        <v>45</v>
      </c>
      <c r="T22" s="27"/>
      <c r="U22" s="27"/>
    </row>
    <row r="23" spans="1:22" s="27" customFormat="1" hidden="1">
      <c r="A23" s="30" t="s">
        <v>87</v>
      </c>
      <c r="B23" s="8" t="s">
        <v>50</v>
      </c>
      <c r="C23" s="9"/>
      <c r="D23" s="10" t="s">
        <v>24</v>
      </c>
      <c r="E23" s="29" t="s">
        <v>118</v>
      </c>
      <c r="F23" s="11">
        <v>4</v>
      </c>
      <c r="G23" s="11" t="s">
        <v>75</v>
      </c>
      <c r="H23" s="9"/>
      <c r="I23" s="9">
        <v>1</v>
      </c>
      <c r="J23" s="9">
        <v>15</v>
      </c>
      <c r="K23" s="9">
        <f>J23-I23+1</f>
        <v>15</v>
      </c>
      <c r="L23" s="9">
        <v>45</v>
      </c>
      <c r="M23" s="9"/>
      <c r="N23" s="12">
        <f>L23/K23</f>
        <v>3</v>
      </c>
      <c r="O23" s="13">
        <f>M23/5</f>
        <v>0</v>
      </c>
      <c r="P23" s="14"/>
      <c r="Q23" s="15">
        <f>IF(K23=0,0,L23)</f>
        <v>45</v>
      </c>
      <c r="R23" s="16">
        <f>IF(K23=0,0,M23/1.5)</f>
        <v>0</v>
      </c>
      <c r="S23" s="13">
        <f>P23+Q23+R23</f>
        <v>45</v>
      </c>
    </row>
    <row r="24" spans="1:22" s="26" customFormat="1" ht="15.95" hidden="1" customHeight="1">
      <c r="A24" s="30" t="s">
        <v>87</v>
      </c>
      <c r="B24" s="8" t="s">
        <v>52</v>
      </c>
      <c r="C24" s="9"/>
      <c r="D24" s="10" t="s">
        <v>24</v>
      </c>
      <c r="E24" s="29" t="s">
        <v>118</v>
      </c>
      <c r="F24" s="11">
        <v>6</v>
      </c>
      <c r="G24" s="11" t="s">
        <v>75</v>
      </c>
      <c r="H24" s="9"/>
      <c r="I24" s="9">
        <v>1</v>
      </c>
      <c r="J24" s="9">
        <v>15</v>
      </c>
      <c r="K24" s="9">
        <f>J24-I24+1</f>
        <v>15</v>
      </c>
      <c r="L24" s="9">
        <v>45</v>
      </c>
      <c r="M24" s="9"/>
      <c r="N24" s="12">
        <f>L24/K24</f>
        <v>3</v>
      </c>
      <c r="O24" s="13">
        <f>M24/5</f>
        <v>0</v>
      </c>
      <c r="P24" s="14"/>
      <c r="Q24" s="15">
        <f>IF(K24=0,0,L24)</f>
        <v>45</v>
      </c>
      <c r="R24" s="16">
        <f>IF(K24=0,0,M24/1.5)</f>
        <v>0</v>
      </c>
      <c r="S24" s="13">
        <f>P24+Q24+R24</f>
        <v>45</v>
      </c>
      <c r="T24" s="27"/>
      <c r="U24" s="27"/>
    </row>
    <row r="25" spans="1:22" s="27" customFormat="1" ht="18.75" hidden="1">
      <c r="A25" s="30"/>
      <c r="B25" s="8"/>
      <c r="C25" s="9"/>
      <c r="D25" s="10"/>
      <c r="E25" s="10"/>
      <c r="F25" s="11"/>
      <c r="G25" s="11"/>
      <c r="H25" s="9"/>
      <c r="I25" s="9"/>
      <c r="J25" s="9"/>
      <c r="K25" s="9"/>
      <c r="L25" s="9"/>
      <c r="M25" s="9"/>
      <c r="N25" s="12"/>
      <c r="O25" s="13"/>
      <c r="P25" s="14"/>
      <c r="Q25" s="15"/>
      <c r="R25" s="15" t="s">
        <v>107</v>
      </c>
      <c r="S25" s="92">
        <f>SUM(S22:S24)</f>
        <v>135</v>
      </c>
      <c r="T25" s="93">
        <v>270</v>
      </c>
      <c r="U25" s="94">
        <f>S25-T25</f>
        <v>-135</v>
      </c>
    </row>
    <row r="26" spans="1:22" s="98" customFormat="1" ht="15.95" customHeight="1">
      <c r="A26" s="91"/>
      <c r="B26" s="38"/>
      <c r="C26" s="39"/>
      <c r="D26" s="38" t="s">
        <v>278</v>
      </c>
      <c r="E26" s="40"/>
      <c r="F26" s="39"/>
      <c r="G26" s="41"/>
      <c r="H26" s="39"/>
      <c r="I26" s="39"/>
      <c r="J26" s="39"/>
      <c r="K26" s="39"/>
      <c r="L26" s="39"/>
      <c r="M26" s="39"/>
      <c r="N26" s="42"/>
      <c r="O26" s="43"/>
      <c r="P26" s="40"/>
      <c r="Q26" s="44"/>
      <c r="R26" s="44"/>
      <c r="S26" s="43" t="s">
        <v>105</v>
      </c>
      <c r="T26" s="96"/>
      <c r="U26" s="97"/>
      <c r="V26" s="177">
        <v>446</v>
      </c>
    </row>
    <row r="27" spans="1:22" s="26" customFormat="1" ht="15.95" customHeight="1">
      <c r="A27" s="30" t="s">
        <v>87</v>
      </c>
      <c r="B27" s="8" t="s">
        <v>285</v>
      </c>
      <c r="C27" s="9"/>
      <c r="D27" s="8" t="s">
        <v>24</v>
      </c>
      <c r="E27" s="14" t="s">
        <v>295</v>
      </c>
      <c r="F27" s="11" t="s">
        <v>291</v>
      </c>
      <c r="G27" s="11"/>
      <c r="H27" s="9" t="s">
        <v>296</v>
      </c>
      <c r="I27" s="9">
        <v>26</v>
      </c>
      <c r="J27" s="9">
        <v>32</v>
      </c>
      <c r="K27" s="9">
        <f>J27-I27+1</f>
        <v>7</v>
      </c>
      <c r="L27" s="9"/>
      <c r="M27" s="9">
        <v>240</v>
      </c>
      <c r="N27" s="12">
        <f>L27/K27</f>
        <v>0</v>
      </c>
      <c r="O27" s="13">
        <f>M27/5</f>
        <v>48</v>
      </c>
      <c r="P27" s="14"/>
      <c r="Q27" s="15">
        <f>IF(K27=0,0,L27)</f>
        <v>0</v>
      </c>
      <c r="R27" s="16">
        <f>IF(K27=0,0,M27/1.5)</f>
        <v>160</v>
      </c>
      <c r="S27" s="13">
        <f>P27+Q27+R27</f>
        <v>160</v>
      </c>
      <c r="T27" s="27"/>
      <c r="U27" s="27"/>
    </row>
    <row r="28" spans="1:22" s="26" customFormat="1" ht="15.95" customHeight="1">
      <c r="A28" s="30"/>
      <c r="B28" s="8"/>
      <c r="C28" s="9"/>
      <c r="D28" s="8"/>
      <c r="E28" s="14"/>
      <c r="F28" s="24"/>
      <c r="G28" s="11"/>
      <c r="H28" s="9"/>
      <c r="I28" s="9"/>
      <c r="J28" s="9"/>
      <c r="K28" s="9"/>
      <c r="L28" s="9"/>
      <c r="M28" s="9"/>
      <c r="N28" s="12"/>
      <c r="O28" s="13"/>
      <c r="P28" s="14"/>
      <c r="Q28" s="15"/>
      <c r="R28" s="15" t="s">
        <v>107</v>
      </c>
      <c r="S28" s="92">
        <f>SUM(S27:S27)</f>
        <v>160</v>
      </c>
      <c r="T28" s="93">
        <v>270</v>
      </c>
      <c r="U28" s="94">
        <f>S28-T28</f>
        <v>-110</v>
      </c>
    </row>
    <row r="29" spans="1:22" s="98" customFormat="1" ht="15.95" customHeight="1">
      <c r="A29" s="91"/>
      <c r="B29" s="38"/>
      <c r="C29" s="39"/>
      <c r="D29" s="178" t="s">
        <v>279</v>
      </c>
      <c r="E29" s="40"/>
      <c r="F29" s="39"/>
      <c r="G29" s="41"/>
      <c r="H29" s="39"/>
      <c r="I29" s="39"/>
      <c r="J29" s="39"/>
      <c r="K29" s="39"/>
      <c r="L29" s="39"/>
      <c r="M29" s="39"/>
      <c r="N29" s="42"/>
      <c r="O29" s="43"/>
      <c r="P29" s="40"/>
      <c r="Q29" s="44"/>
      <c r="R29" s="44"/>
      <c r="S29" s="95">
        <f>S25+S28</f>
        <v>295</v>
      </c>
      <c r="T29" s="96"/>
      <c r="U29" s="97"/>
    </row>
    <row r="30" spans="1:22" s="98" customFormat="1" ht="15.95" customHeight="1">
      <c r="A30" s="91"/>
      <c r="B30" s="38"/>
      <c r="C30" s="39"/>
      <c r="D30" s="178" t="s">
        <v>287</v>
      </c>
      <c r="E30" s="40"/>
      <c r="F30" s="39"/>
      <c r="G30" s="41"/>
      <c r="H30" s="39"/>
      <c r="I30" s="39"/>
      <c r="J30" s="39"/>
      <c r="K30" s="39"/>
      <c r="L30" s="39"/>
      <c r="M30" s="39"/>
      <c r="N30" s="42"/>
      <c r="O30" s="43"/>
      <c r="P30" s="40"/>
      <c r="Q30" s="44"/>
      <c r="R30" s="44"/>
      <c r="S30" s="95">
        <f>S29*0.1</f>
        <v>29.5</v>
      </c>
      <c r="T30" s="96"/>
      <c r="U30" s="97"/>
    </row>
    <row r="31" spans="1:22" s="162" customFormat="1" ht="15.95" customHeight="1">
      <c r="A31" s="151"/>
      <c r="B31" s="152"/>
      <c r="C31" s="153"/>
      <c r="D31" s="179" t="s">
        <v>281</v>
      </c>
      <c r="E31" s="154"/>
      <c r="F31" s="153"/>
      <c r="G31" s="155"/>
      <c r="H31" s="153"/>
      <c r="I31" s="153"/>
      <c r="J31" s="153"/>
      <c r="K31" s="153"/>
      <c r="L31" s="153"/>
      <c r="M31" s="153"/>
      <c r="N31" s="156"/>
      <c r="O31" s="157"/>
      <c r="P31" s="154"/>
      <c r="Q31" s="158"/>
      <c r="R31" s="158"/>
      <c r="S31" s="159">
        <f>81+120</f>
        <v>201</v>
      </c>
      <c r="T31" s="160"/>
      <c r="U31" s="161"/>
    </row>
    <row r="32" spans="1:22" s="174" customFormat="1" ht="15.95" customHeight="1">
      <c r="A32" s="163"/>
      <c r="B32" s="164"/>
      <c r="C32" s="165"/>
      <c r="D32" s="180" t="s">
        <v>282</v>
      </c>
      <c r="E32" s="166"/>
      <c r="F32" s="165"/>
      <c r="G32" s="167"/>
      <c r="H32" s="165"/>
      <c r="I32" s="165"/>
      <c r="J32" s="165"/>
      <c r="K32" s="165"/>
      <c r="L32" s="165"/>
      <c r="M32" s="165"/>
      <c r="N32" s="168"/>
      <c r="O32" s="169"/>
      <c r="P32" s="166"/>
      <c r="Q32" s="170"/>
      <c r="R32" s="170"/>
      <c r="S32" s="171">
        <f>S29+S30+S31-446</f>
        <v>79.5</v>
      </c>
      <c r="T32" s="172"/>
      <c r="U32" s="173"/>
    </row>
    <row r="33" spans="1:22" s="27" customFormat="1" ht="25.5">
      <c r="A33" s="3" t="s">
        <v>15</v>
      </c>
      <c r="B33" s="3" t="s">
        <v>16</v>
      </c>
      <c r="C33" s="4" t="s">
        <v>0</v>
      </c>
      <c r="D33" s="3" t="s">
        <v>17</v>
      </c>
      <c r="E33" s="3" t="s">
        <v>18</v>
      </c>
      <c r="F33" s="3" t="s">
        <v>19</v>
      </c>
      <c r="G33" s="3" t="s">
        <v>20</v>
      </c>
      <c r="H33" s="4" t="s">
        <v>1</v>
      </c>
      <c r="I33" s="3" t="s">
        <v>21</v>
      </c>
      <c r="J33" s="3" t="s">
        <v>22</v>
      </c>
      <c r="K33" s="4" t="s">
        <v>2</v>
      </c>
      <c r="L33" s="3" t="s">
        <v>33</v>
      </c>
      <c r="M33" s="3" t="s">
        <v>34</v>
      </c>
      <c r="N33" s="5" t="s">
        <v>3</v>
      </c>
      <c r="O33" s="5" t="s">
        <v>4</v>
      </c>
      <c r="P33" s="4" t="s">
        <v>32</v>
      </c>
      <c r="Q33" s="3" t="s">
        <v>5</v>
      </c>
      <c r="R33" s="3" t="s">
        <v>6</v>
      </c>
      <c r="S33" s="124" t="s">
        <v>7</v>
      </c>
      <c r="T33" s="84" t="s">
        <v>105</v>
      </c>
      <c r="U33" s="84" t="s">
        <v>106</v>
      </c>
    </row>
    <row r="34" spans="1:22" s="98" customFormat="1" ht="15.95" hidden="1" customHeight="1">
      <c r="A34" s="91"/>
      <c r="B34" s="38"/>
      <c r="C34" s="39"/>
      <c r="D34" s="38" t="s">
        <v>274</v>
      </c>
      <c r="E34" s="40"/>
      <c r="F34" s="39"/>
      <c r="G34" s="41"/>
      <c r="H34" s="39"/>
      <c r="I34" s="39"/>
      <c r="J34" s="39"/>
      <c r="K34" s="39"/>
      <c r="L34" s="39"/>
      <c r="M34" s="39"/>
      <c r="N34" s="42"/>
      <c r="O34" s="43"/>
      <c r="P34" s="40"/>
      <c r="Q34" s="44"/>
      <c r="R34" s="44"/>
      <c r="S34" s="95"/>
      <c r="T34" s="96">
        <v>160</v>
      </c>
      <c r="U34" s="97"/>
    </row>
    <row r="35" spans="1:22" s="27" customFormat="1" hidden="1">
      <c r="A35" s="7" t="s">
        <v>138</v>
      </c>
      <c r="B35" s="8" t="s">
        <v>71</v>
      </c>
      <c r="C35" s="9"/>
      <c r="D35" s="8" t="s">
        <v>11</v>
      </c>
      <c r="E35" s="36" t="s">
        <v>119</v>
      </c>
      <c r="F35" s="11">
        <v>5</v>
      </c>
      <c r="G35" s="11" t="s">
        <v>149</v>
      </c>
      <c r="H35" s="9"/>
      <c r="I35" s="9">
        <v>2</v>
      </c>
      <c r="J35" s="9">
        <v>16</v>
      </c>
      <c r="K35" s="9">
        <f>J35-I35+1</f>
        <v>15</v>
      </c>
      <c r="L35" s="9">
        <v>30</v>
      </c>
      <c r="M35" s="9"/>
      <c r="N35" s="12">
        <f>L35/K35</f>
        <v>2</v>
      </c>
      <c r="O35" s="13">
        <f>M35/6</f>
        <v>0</v>
      </c>
      <c r="P35" s="14"/>
      <c r="Q35" s="15">
        <f>IF(K35=0,0,L35)</f>
        <v>30</v>
      </c>
      <c r="R35" s="16">
        <f>IF(K35=0,0,M35/1.5)</f>
        <v>0</v>
      </c>
      <c r="S35" s="13">
        <f>P35+Q35+R35</f>
        <v>30</v>
      </c>
    </row>
    <row r="36" spans="1:22" s="48" customFormat="1" hidden="1">
      <c r="A36" s="107" t="s">
        <v>70</v>
      </c>
      <c r="B36" s="46" t="s">
        <v>71</v>
      </c>
      <c r="C36" s="47"/>
      <c r="D36" s="46" t="s">
        <v>11</v>
      </c>
      <c r="E36" s="101" t="s">
        <v>117</v>
      </c>
      <c r="F36" s="49">
        <v>5</v>
      </c>
      <c r="G36" s="49" t="s">
        <v>73</v>
      </c>
      <c r="H36" s="47"/>
      <c r="I36" s="47">
        <v>2</v>
      </c>
      <c r="J36" s="47">
        <v>16</v>
      </c>
      <c r="K36" s="47">
        <f>J36-I36+1</f>
        <v>15</v>
      </c>
      <c r="L36" s="47">
        <v>30</v>
      </c>
      <c r="M36" s="47"/>
      <c r="N36" s="50">
        <f>L36/K36</f>
        <v>2</v>
      </c>
      <c r="O36" s="51">
        <v>0</v>
      </c>
      <c r="Q36" s="52">
        <f>IF(K36=0,0,L36)</f>
        <v>30</v>
      </c>
      <c r="R36" s="100">
        <f>IF(K36=0,0,M36/1.5)</f>
        <v>0</v>
      </c>
      <c r="S36" s="51">
        <f>P36+Q36+R36</f>
        <v>30</v>
      </c>
    </row>
    <row r="37" spans="1:22" s="27" customFormat="1" hidden="1">
      <c r="A37" s="7" t="s">
        <v>137</v>
      </c>
      <c r="B37" s="8" t="s">
        <v>56</v>
      </c>
      <c r="C37" s="9"/>
      <c r="D37" s="8" t="s">
        <v>11</v>
      </c>
      <c r="E37" s="36" t="s">
        <v>119</v>
      </c>
      <c r="F37" s="11">
        <v>5</v>
      </c>
      <c r="G37" s="11" t="s">
        <v>72</v>
      </c>
      <c r="H37" s="9"/>
      <c r="I37" s="9">
        <v>1</v>
      </c>
      <c r="J37" s="9">
        <v>15</v>
      </c>
      <c r="K37" s="9">
        <f>J37-I37+1</f>
        <v>15</v>
      </c>
      <c r="L37" s="9">
        <v>30</v>
      </c>
      <c r="M37" s="9"/>
      <c r="N37" s="12">
        <f>L37/K37</f>
        <v>2</v>
      </c>
      <c r="O37" s="13">
        <f>M37/5</f>
        <v>0</v>
      </c>
      <c r="P37" s="14"/>
      <c r="Q37" s="15">
        <f>IF(K37=0,0,L37)</f>
        <v>30</v>
      </c>
      <c r="R37" s="16">
        <f>IF(K37=0,0,M37/1.5)</f>
        <v>0</v>
      </c>
      <c r="S37" s="13">
        <f>P37+Q37+R37</f>
        <v>30</v>
      </c>
    </row>
    <row r="38" spans="1:22" s="27" customFormat="1" hidden="1">
      <c r="A38" s="7" t="s">
        <v>136</v>
      </c>
      <c r="B38" s="8" t="s">
        <v>58</v>
      </c>
      <c r="C38" s="9"/>
      <c r="D38" s="8" t="s">
        <v>11</v>
      </c>
      <c r="E38" s="36" t="s">
        <v>119</v>
      </c>
      <c r="F38" s="11">
        <v>5</v>
      </c>
      <c r="G38" s="11" t="s">
        <v>74</v>
      </c>
      <c r="H38" s="9"/>
      <c r="I38" s="9">
        <v>1</v>
      </c>
      <c r="J38" s="9">
        <v>15</v>
      </c>
      <c r="K38" s="9">
        <f>J38-I38+1</f>
        <v>15</v>
      </c>
      <c r="L38" s="9">
        <v>30</v>
      </c>
      <c r="M38" s="9"/>
      <c r="N38" s="12">
        <f>L38/K38</f>
        <v>2</v>
      </c>
      <c r="O38" s="13">
        <f>M38/6</f>
        <v>0</v>
      </c>
      <c r="P38" s="14"/>
      <c r="Q38" s="15">
        <f>IF(K38=0,0,L38)</f>
        <v>30</v>
      </c>
      <c r="R38" s="16">
        <f>IF(K38=0,0,M38/1.5)</f>
        <v>0</v>
      </c>
      <c r="S38" s="13">
        <f>P38+Q38+R38</f>
        <v>30</v>
      </c>
    </row>
    <row r="39" spans="1:22" s="27" customFormat="1" hidden="1">
      <c r="A39" s="7" t="s">
        <v>136</v>
      </c>
      <c r="B39" s="8" t="s">
        <v>57</v>
      </c>
      <c r="C39" s="9"/>
      <c r="D39" s="8" t="s">
        <v>11</v>
      </c>
      <c r="E39" s="36" t="s">
        <v>119</v>
      </c>
      <c r="F39" s="11">
        <v>6</v>
      </c>
      <c r="G39" s="11" t="s">
        <v>72</v>
      </c>
      <c r="H39" s="9"/>
      <c r="I39" s="9">
        <v>1</v>
      </c>
      <c r="J39" s="9">
        <v>15</v>
      </c>
      <c r="K39" s="9">
        <f>J39-I39+1</f>
        <v>15</v>
      </c>
      <c r="L39" s="9">
        <v>30</v>
      </c>
      <c r="M39" s="9"/>
      <c r="N39" s="12">
        <f>L39/K39</f>
        <v>2</v>
      </c>
      <c r="O39" s="13">
        <f>M39/6</f>
        <v>0</v>
      </c>
      <c r="P39" s="14"/>
      <c r="Q39" s="15">
        <f>IF(K39=0,0,L39)</f>
        <v>30</v>
      </c>
      <c r="R39" s="16">
        <f>IF(K39=0,0,M39/1.5)</f>
        <v>0</v>
      </c>
      <c r="S39" s="13">
        <f>P39+Q39+R39</f>
        <v>30</v>
      </c>
    </row>
    <row r="40" spans="1:22" s="27" customFormat="1" ht="18.75" hidden="1">
      <c r="A40" s="7"/>
      <c r="B40" s="8"/>
      <c r="C40" s="9"/>
      <c r="D40" s="8"/>
      <c r="E40" s="36"/>
      <c r="F40" s="11"/>
      <c r="G40" s="11"/>
      <c r="H40" s="9"/>
      <c r="I40" s="9"/>
      <c r="J40" s="9"/>
      <c r="K40" s="9"/>
      <c r="L40" s="9"/>
      <c r="M40" s="9"/>
      <c r="N40" s="12"/>
      <c r="O40" s="13"/>
      <c r="P40" s="14"/>
      <c r="Q40" s="15"/>
      <c r="R40" s="15" t="s">
        <v>107</v>
      </c>
      <c r="S40" s="92">
        <f>SUM(S35:S39)</f>
        <v>150</v>
      </c>
      <c r="T40" s="93">
        <v>270</v>
      </c>
      <c r="U40" s="94">
        <f>S40-T40</f>
        <v>-120</v>
      </c>
    </row>
    <row r="41" spans="1:22" s="98" customFormat="1" ht="15.95" customHeight="1">
      <c r="A41" s="91"/>
      <c r="B41" s="38"/>
      <c r="C41" s="39"/>
      <c r="D41" s="38" t="s">
        <v>278</v>
      </c>
      <c r="E41" s="40"/>
      <c r="F41" s="39"/>
      <c r="G41" s="41"/>
      <c r="H41" s="39"/>
      <c r="I41" s="39"/>
      <c r="J41" s="39"/>
      <c r="K41" s="39"/>
      <c r="L41" s="39"/>
      <c r="M41" s="39"/>
      <c r="N41" s="42"/>
      <c r="O41" s="43"/>
      <c r="P41" s="40"/>
      <c r="Q41" s="44"/>
      <c r="R41" s="44"/>
      <c r="S41" s="43" t="s">
        <v>105</v>
      </c>
      <c r="T41" s="96"/>
      <c r="U41" s="97"/>
      <c r="V41" s="177">
        <v>446</v>
      </c>
    </row>
    <row r="42" spans="1:22" s="26" customFormat="1" ht="15.95" customHeight="1">
      <c r="A42" s="30" t="s">
        <v>70</v>
      </c>
      <c r="B42" s="8" t="s">
        <v>50</v>
      </c>
      <c r="C42" s="9" t="s">
        <v>73</v>
      </c>
      <c r="D42" s="8" t="s">
        <v>11</v>
      </c>
      <c r="E42" s="14" t="s">
        <v>295</v>
      </c>
      <c r="F42" s="11" t="s">
        <v>290</v>
      </c>
      <c r="G42" s="11"/>
      <c r="H42" s="9" t="s">
        <v>296</v>
      </c>
      <c r="I42" s="9">
        <v>26</v>
      </c>
      <c r="J42" s="9">
        <v>29</v>
      </c>
      <c r="K42" s="9">
        <f>J42-I42+1</f>
        <v>4</v>
      </c>
      <c r="L42" s="9"/>
      <c r="M42" s="9">
        <v>120</v>
      </c>
      <c r="N42" s="12">
        <f>L42/K42</f>
        <v>0</v>
      </c>
      <c r="O42" s="13">
        <f>M42/5</f>
        <v>24</v>
      </c>
      <c r="P42" s="14"/>
      <c r="Q42" s="15">
        <f>IF(K42=0,0,L42)</f>
        <v>0</v>
      </c>
      <c r="R42" s="16">
        <f>IF(K42=0,0,M42/1.5)</f>
        <v>80</v>
      </c>
      <c r="S42" s="13">
        <f>P42+Q42+R42</f>
        <v>80</v>
      </c>
      <c r="T42" s="27"/>
      <c r="U42" s="27"/>
    </row>
    <row r="43" spans="1:22" s="26" customFormat="1" ht="15.95" customHeight="1">
      <c r="A43" s="30" t="s">
        <v>70</v>
      </c>
      <c r="B43" s="8" t="s">
        <v>52</v>
      </c>
      <c r="C43" s="9" t="s">
        <v>73</v>
      </c>
      <c r="D43" s="8" t="s">
        <v>11</v>
      </c>
      <c r="E43" s="14" t="s">
        <v>295</v>
      </c>
      <c r="F43" s="11" t="s">
        <v>290</v>
      </c>
      <c r="G43" s="11"/>
      <c r="H43" s="9" t="s">
        <v>296</v>
      </c>
      <c r="I43" s="9">
        <v>29</v>
      </c>
      <c r="J43" s="9">
        <v>32</v>
      </c>
      <c r="K43" s="9">
        <f>J43-I43+1</f>
        <v>4</v>
      </c>
      <c r="L43" s="9"/>
      <c r="M43" s="9">
        <v>120</v>
      </c>
      <c r="N43" s="12">
        <f>L43/K43</f>
        <v>0</v>
      </c>
      <c r="O43" s="13">
        <f>M43/5</f>
        <v>24</v>
      </c>
      <c r="P43" s="14"/>
      <c r="Q43" s="15">
        <f>IF(K43=0,0,L43)</f>
        <v>0</v>
      </c>
      <c r="R43" s="16">
        <f>IF(K43=0,0,M43/1.5)</f>
        <v>80</v>
      </c>
      <c r="S43" s="13">
        <f>P43+Q43+R43</f>
        <v>80</v>
      </c>
      <c r="T43" s="27"/>
      <c r="U43" s="27"/>
    </row>
    <row r="44" spans="1:22" s="26" customFormat="1" ht="15.95" customHeight="1">
      <c r="A44" s="30" t="s">
        <v>70</v>
      </c>
      <c r="B44" s="8" t="s">
        <v>53</v>
      </c>
      <c r="C44" s="9" t="s">
        <v>73</v>
      </c>
      <c r="D44" s="8" t="s">
        <v>11</v>
      </c>
      <c r="E44" s="14" t="s">
        <v>295</v>
      </c>
      <c r="F44" s="11" t="s">
        <v>291</v>
      </c>
      <c r="G44" s="11"/>
      <c r="H44" s="9" t="s">
        <v>296</v>
      </c>
      <c r="I44" s="9">
        <v>26</v>
      </c>
      <c r="J44" s="9">
        <v>29</v>
      </c>
      <c r="K44" s="9">
        <f>J44-I44+1</f>
        <v>4</v>
      </c>
      <c r="L44" s="9"/>
      <c r="M44" s="9">
        <v>120</v>
      </c>
      <c r="N44" s="12">
        <f>L44/K44</f>
        <v>0</v>
      </c>
      <c r="O44" s="13">
        <f>M44/5</f>
        <v>24</v>
      </c>
      <c r="P44" s="14"/>
      <c r="Q44" s="15">
        <f>IF(K44=0,0,L44)</f>
        <v>0</v>
      </c>
      <c r="R44" s="16">
        <f>IF(K44=0,0,M44/1.5)</f>
        <v>80</v>
      </c>
      <c r="S44" s="13">
        <f>P44+Q44+R44</f>
        <v>80</v>
      </c>
      <c r="T44" s="27"/>
      <c r="U44" s="27"/>
    </row>
    <row r="45" spans="1:22" s="26" customFormat="1" ht="15.95" customHeight="1">
      <c r="A45" s="7" t="s">
        <v>135</v>
      </c>
      <c r="B45" s="8" t="s">
        <v>53</v>
      </c>
      <c r="C45" s="9"/>
      <c r="D45" s="8" t="s">
        <v>11</v>
      </c>
      <c r="E45" s="14" t="s">
        <v>297</v>
      </c>
      <c r="F45" s="11" t="s">
        <v>77</v>
      </c>
      <c r="G45" s="11" t="s">
        <v>95</v>
      </c>
      <c r="H45" s="9"/>
      <c r="I45" s="9">
        <v>44</v>
      </c>
      <c r="J45" s="9">
        <v>46</v>
      </c>
      <c r="K45" s="9">
        <f>J45-I45+1</f>
        <v>3</v>
      </c>
      <c r="L45" s="9">
        <v>30</v>
      </c>
      <c r="M45" s="9"/>
      <c r="N45" s="12">
        <f>L45/K45</f>
        <v>10</v>
      </c>
      <c r="O45" s="13">
        <f>M45/5</f>
        <v>0</v>
      </c>
      <c r="P45" s="14"/>
      <c r="Q45" s="15">
        <f>IF(K45=0,0,L45)</f>
        <v>30</v>
      </c>
      <c r="R45" s="16">
        <f>IF(K45=0,0,M45/1.5)</f>
        <v>0</v>
      </c>
      <c r="S45" s="13">
        <f>P45+Q45+R45</f>
        <v>30</v>
      </c>
      <c r="T45" s="27"/>
      <c r="U45" s="27"/>
    </row>
    <row r="46" spans="1:22" s="26" customFormat="1" ht="15.95" customHeight="1">
      <c r="A46" s="30"/>
      <c r="B46" s="8"/>
      <c r="C46" s="9"/>
      <c r="D46" s="8"/>
      <c r="E46" s="14"/>
      <c r="F46" s="24"/>
      <c r="G46" s="11"/>
      <c r="H46" s="9"/>
      <c r="I46" s="9"/>
      <c r="J46" s="9"/>
      <c r="K46" s="9"/>
      <c r="L46" s="9"/>
      <c r="M46" s="9"/>
      <c r="N46" s="12"/>
      <c r="O46" s="13"/>
      <c r="P46" s="14"/>
      <c r="Q46" s="15"/>
      <c r="R46" s="15" t="s">
        <v>107</v>
      </c>
      <c r="S46" s="92">
        <f>SUM(S42:U45)</f>
        <v>270</v>
      </c>
      <c r="T46" s="93">
        <v>270</v>
      </c>
      <c r="U46" s="94">
        <f>S46-T46</f>
        <v>0</v>
      </c>
    </row>
    <row r="47" spans="1:22" s="98" customFormat="1" ht="15.95" customHeight="1">
      <c r="A47" s="91"/>
      <c r="B47" s="38"/>
      <c r="C47" s="39"/>
      <c r="D47" s="178" t="s">
        <v>279</v>
      </c>
      <c r="E47" s="40"/>
      <c r="F47" s="39"/>
      <c r="G47" s="41"/>
      <c r="H47" s="39"/>
      <c r="I47" s="39"/>
      <c r="J47" s="39"/>
      <c r="K47" s="39"/>
      <c r="L47" s="39"/>
      <c r="M47" s="39"/>
      <c r="N47" s="42"/>
      <c r="O47" s="43"/>
      <c r="P47" s="40"/>
      <c r="Q47" s="44"/>
      <c r="R47" s="44"/>
      <c r="S47" s="95">
        <f>S40+S46</f>
        <v>420</v>
      </c>
      <c r="T47" s="96"/>
      <c r="U47" s="97"/>
    </row>
    <row r="48" spans="1:22" s="98" customFormat="1" ht="15.95" customHeight="1">
      <c r="A48" s="91"/>
      <c r="B48" s="38"/>
      <c r="C48" s="39"/>
      <c r="D48" s="178" t="s">
        <v>287</v>
      </c>
      <c r="E48" s="40"/>
      <c r="F48" s="39"/>
      <c r="G48" s="41"/>
      <c r="H48" s="39"/>
      <c r="I48" s="39"/>
      <c r="J48" s="39"/>
      <c r="K48" s="39"/>
      <c r="L48" s="39"/>
      <c r="M48" s="39"/>
      <c r="N48" s="42"/>
      <c r="O48" s="43"/>
      <c r="P48" s="40"/>
      <c r="Q48" s="44"/>
      <c r="R48" s="44"/>
      <c r="S48" s="95">
        <f>S47*0.1</f>
        <v>42</v>
      </c>
      <c r="T48" s="96"/>
      <c r="U48" s="97"/>
    </row>
    <row r="49" spans="1:22" s="162" customFormat="1" ht="15.95" customHeight="1">
      <c r="A49" s="151"/>
      <c r="B49" s="152"/>
      <c r="C49" s="153"/>
      <c r="D49" s="179" t="s">
        <v>281</v>
      </c>
      <c r="E49" s="154"/>
      <c r="F49" s="153"/>
      <c r="G49" s="155"/>
      <c r="H49" s="153"/>
      <c r="I49" s="153"/>
      <c r="J49" s="153"/>
      <c r="K49" s="153"/>
      <c r="L49" s="153"/>
      <c r="M49" s="153"/>
      <c r="N49" s="156"/>
      <c r="O49" s="157"/>
      <c r="P49" s="154"/>
      <c r="Q49" s="158"/>
      <c r="R49" s="158"/>
      <c r="S49" s="159">
        <v>70</v>
      </c>
      <c r="T49" s="160"/>
      <c r="U49" s="161"/>
    </row>
    <row r="50" spans="1:22" s="174" customFormat="1" ht="15.95" customHeight="1">
      <c r="A50" s="163"/>
      <c r="B50" s="164"/>
      <c r="C50" s="165"/>
      <c r="D50" s="180" t="s">
        <v>282</v>
      </c>
      <c r="E50" s="166"/>
      <c r="F50" s="165"/>
      <c r="G50" s="167"/>
      <c r="H50" s="165"/>
      <c r="I50" s="165"/>
      <c r="J50" s="165"/>
      <c r="K50" s="165"/>
      <c r="L50" s="165"/>
      <c r="M50" s="165"/>
      <c r="N50" s="168"/>
      <c r="O50" s="169"/>
      <c r="P50" s="166"/>
      <c r="Q50" s="170"/>
      <c r="R50" s="170"/>
      <c r="S50" s="171">
        <f>S47+S48+S49-446</f>
        <v>86</v>
      </c>
      <c r="T50" s="172"/>
      <c r="U50" s="173"/>
    </row>
    <row r="51" spans="1:22" s="27" customFormat="1" ht="25.5">
      <c r="A51" s="3" t="s">
        <v>15</v>
      </c>
      <c r="B51" s="3" t="s">
        <v>16</v>
      </c>
      <c r="C51" s="4" t="s">
        <v>0</v>
      </c>
      <c r="D51" s="3" t="s">
        <v>17</v>
      </c>
      <c r="E51" s="3" t="s">
        <v>18</v>
      </c>
      <c r="F51" s="3" t="s">
        <v>19</v>
      </c>
      <c r="G51" s="3" t="s">
        <v>20</v>
      </c>
      <c r="H51" s="4" t="s">
        <v>1</v>
      </c>
      <c r="I51" s="3" t="s">
        <v>21</v>
      </c>
      <c r="J51" s="3" t="s">
        <v>22</v>
      </c>
      <c r="K51" s="4" t="s">
        <v>2</v>
      </c>
      <c r="L51" s="3" t="s">
        <v>33</v>
      </c>
      <c r="M51" s="3" t="s">
        <v>34</v>
      </c>
      <c r="N51" s="5" t="s">
        <v>3</v>
      </c>
      <c r="O51" s="5" t="s">
        <v>4</v>
      </c>
      <c r="P51" s="4" t="s">
        <v>32</v>
      </c>
      <c r="Q51" s="3" t="s">
        <v>5</v>
      </c>
      <c r="R51" s="3" t="s">
        <v>6</v>
      </c>
      <c r="S51" s="124" t="s">
        <v>7</v>
      </c>
      <c r="T51" s="84" t="s">
        <v>105</v>
      </c>
      <c r="U51" s="84" t="s">
        <v>106</v>
      </c>
    </row>
    <row r="52" spans="1:22" s="98" customFormat="1" ht="15.95" hidden="1" customHeight="1">
      <c r="A52" s="91"/>
      <c r="B52" s="38"/>
      <c r="C52" s="39"/>
      <c r="D52" s="38" t="s">
        <v>274</v>
      </c>
      <c r="E52" s="40"/>
      <c r="F52" s="39"/>
      <c r="G52" s="41"/>
      <c r="H52" s="39"/>
      <c r="I52" s="39"/>
      <c r="J52" s="39"/>
      <c r="K52" s="39"/>
      <c r="L52" s="39"/>
      <c r="M52" s="39"/>
      <c r="N52" s="42"/>
      <c r="O52" s="43"/>
      <c r="P52" s="40"/>
      <c r="Q52" s="44"/>
      <c r="R52" s="44"/>
      <c r="S52" s="95"/>
      <c r="T52" s="96">
        <v>90</v>
      </c>
      <c r="U52" s="97"/>
    </row>
    <row r="53" spans="1:22" s="27" customFormat="1" hidden="1">
      <c r="A53" s="30" t="s">
        <v>70</v>
      </c>
      <c r="B53" s="8" t="s">
        <v>53</v>
      </c>
      <c r="C53" s="9"/>
      <c r="D53" s="8" t="s">
        <v>13</v>
      </c>
      <c r="E53" s="10" t="s">
        <v>117</v>
      </c>
      <c r="F53" s="11">
        <v>2</v>
      </c>
      <c r="G53" s="11" t="s">
        <v>83</v>
      </c>
      <c r="H53" s="9"/>
      <c r="I53" s="9">
        <v>1</v>
      </c>
      <c r="J53" s="9">
        <v>15</v>
      </c>
      <c r="K53" s="9">
        <f>J53-I53+1</f>
        <v>15</v>
      </c>
      <c r="L53" s="9">
        <v>45</v>
      </c>
      <c r="M53" s="9"/>
      <c r="N53" s="12">
        <f t="shared" ref="N53:N61" si="6">L53/K53</f>
        <v>3</v>
      </c>
      <c r="O53" s="13">
        <f>M53/5</f>
        <v>0</v>
      </c>
      <c r="P53" s="14"/>
      <c r="Q53" s="15">
        <f t="shared" ref="Q53:Q61" si="7">IF(K53=0,0,L53)</f>
        <v>45</v>
      </c>
      <c r="R53" s="16">
        <f t="shared" ref="R53:R61" si="8">IF(K53=0,0,M53/1.5)</f>
        <v>0</v>
      </c>
      <c r="S53" s="13">
        <f t="shared" ref="S53:S61" si="9">P53+Q53+R53</f>
        <v>45</v>
      </c>
      <c r="T53" s="55"/>
    </row>
    <row r="54" spans="1:22" s="27" customFormat="1" hidden="1">
      <c r="A54" s="30" t="s">
        <v>70</v>
      </c>
      <c r="B54" s="8" t="s">
        <v>51</v>
      </c>
      <c r="C54" s="9"/>
      <c r="D54" s="10" t="s">
        <v>13</v>
      </c>
      <c r="E54" s="10" t="s">
        <v>117</v>
      </c>
      <c r="F54" s="11">
        <v>2</v>
      </c>
      <c r="G54" s="11" t="s">
        <v>75</v>
      </c>
      <c r="H54" s="9"/>
      <c r="I54" s="9">
        <v>1</v>
      </c>
      <c r="J54" s="9">
        <v>15</v>
      </c>
      <c r="K54" s="9">
        <f>J54-I54+1</f>
        <v>15</v>
      </c>
      <c r="L54" s="9">
        <v>45</v>
      </c>
      <c r="M54" s="9"/>
      <c r="N54" s="12">
        <f t="shared" si="6"/>
        <v>3</v>
      </c>
      <c r="O54" s="13">
        <f>M54/5</f>
        <v>0</v>
      </c>
      <c r="P54" s="14"/>
      <c r="Q54" s="15">
        <f t="shared" si="7"/>
        <v>45</v>
      </c>
      <c r="R54" s="16">
        <f t="shared" si="8"/>
        <v>0</v>
      </c>
      <c r="S54" s="13">
        <f t="shared" si="9"/>
        <v>45</v>
      </c>
    </row>
    <row r="55" spans="1:22" s="27" customFormat="1" hidden="1">
      <c r="A55" s="7"/>
      <c r="B55" s="8" t="s">
        <v>51</v>
      </c>
      <c r="C55" s="9"/>
      <c r="D55" s="8" t="s">
        <v>13</v>
      </c>
      <c r="E55" s="10" t="s">
        <v>130</v>
      </c>
      <c r="F55" s="11">
        <v>3</v>
      </c>
      <c r="G55" s="11">
        <v>5</v>
      </c>
      <c r="H55" s="9"/>
      <c r="I55" s="9">
        <v>1</v>
      </c>
      <c r="J55" s="9">
        <v>15</v>
      </c>
      <c r="K55" s="9">
        <v>15</v>
      </c>
      <c r="L55" s="9">
        <v>45</v>
      </c>
      <c r="M55" s="9"/>
      <c r="N55" s="12">
        <f t="shared" si="6"/>
        <v>3</v>
      </c>
      <c r="O55" s="13">
        <f>M55/5</f>
        <v>0</v>
      </c>
      <c r="P55" s="14"/>
      <c r="Q55" s="15">
        <f t="shared" si="7"/>
        <v>45</v>
      </c>
      <c r="R55" s="16">
        <f t="shared" si="8"/>
        <v>0</v>
      </c>
      <c r="S55" s="13">
        <v>15</v>
      </c>
    </row>
    <row r="56" spans="1:22" s="27" customFormat="1" hidden="1">
      <c r="A56" s="7"/>
      <c r="B56" s="8" t="s">
        <v>53</v>
      </c>
      <c r="C56" s="9"/>
      <c r="D56" s="8" t="s">
        <v>13</v>
      </c>
      <c r="E56" s="10" t="s">
        <v>130</v>
      </c>
      <c r="F56" s="11">
        <v>3</v>
      </c>
      <c r="G56" s="11">
        <v>6</v>
      </c>
      <c r="H56" s="9"/>
      <c r="I56" s="9">
        <v>1</v>
      </c>
      <c r="J56" s="9">
        <v>15</v>
      </c>
      <c r="K56" s="9">
        <v>15</v>
      </c>
      <c r="L56" s="9">
        <v>45</v>
      </c>
      <c r="M56" s="9"/>
      <c r="N56" s="12">
        <f t="shared" si="6"/>
        <v>3</v>
      </c>
      <c r="O56" s="13">
        <f>M56/5</f>
        <v>0</v>
      </c>
      <c r="P56" s="14"/>
      <c r="Q56" s="15">
        <f t="shared" si="7"/>
        <v>45</v>
      </c>
      <c r="R56" s="16">
        <f t="shared" si="8"/>
        <v>0</v>
      </c>
      <c r="S56" s="13">
        <v>15</v>
      </c>
    </row>
    <row r="57" spans="1:22" s="27" customFormat="1" hidden="1">
      <c r="A57" s="30" t="s">
        <v>70</v>
      </c>
      <c r="B57" s="8" t="s">
        <v>50</v>
      </c>
      <c r="C57" s="9"/>
      <c r="D57" s="8" t="s">
        <v>13</v>
      </c>
      <c r="E57" s="10" t="s">
        <v>117</v>
      </c>
      <c r="F57" s="11">
        <v>4</v>
      </c>
      <c r="G57" s="11" t="s">
        <v>83</v>
      </c>
      <c r="H57" s="9"/>
      <c r="I57" s="9">
        <v>1</v>
      </c>
      <c r="J57" s="9">
        <v>15</v>
      </c>
      <c r="K57" s="9">
        <f>J57-I57+1</f>
        <v>15</v>
      </c>
      <c r="L57" s="9">
        <v>45</v>
      </c>
      <c r="M57" s="9"/>
      <c r="N57" s="12">
        <f t="shared" si="6"/>
        <v>3</v>
      </c>
      <c r="O57" s="13">
        <f>M57/6</f>
        <v>0</v>
      </c>
      <c r="P57" s="14"/>
      <c r="Q57" s="15">
        <f t="shared" si="7"/>
        <v>45</v>
      </c>
      <c r="R57" s="16">
        <f t="shared" si="8"/>
        <v>0</v>
      </c>
      <c r="S57" s="13">
        <f t="shared" si="9"/>
        <v>45</v>
      </c>
      <c r="T57" s="26"/>
      <c r="U57" s="26"/>
    </row>
    <row r="58" spans="1:22" s="27" customFormat="1" hidden="1">
      <c r="A58" s="45" t="s">
        <v>136</v>
      </c>
      <c r="B58" s="8" t="s">
        <v>58</v>
      </c>
      <c r="C58" s="9"/>
      <c r="D58" s="8" t="s">
        <v>13</v>
      </c>
      <c r="E58" s="14" t="s">
        <v>23</v>
      </c>
      <c r="F58" s="24">
        <v>5</v>
      </c>
      <c r="G58" s="11" t="s">
        <v>73</v>
      </c>
      <c r="H58" s="9"/>
      <c r="I58" s="9">
        <v>1</v>
      </c>
      <c r="J58" s="9">
        <v>15</v>
      </c>
      <c r="K58" s="9">
        <f>J58-I58+1</f>
        <v>15</v>
      </c>
      <c r="L58" s="9">
        <v>30</v>
      </c>
      <c r="M58" s="9"/>
      <c r="N58" s="12">
        <f t="shared" si="6"/>
        <v>2</v>
      </c>
      <c r="O58" s="13">
        <f t="shared" ref="O58:O59" si="10">M58/6</f>
        <v>0</v>
      </c>
      <c r="P58" s="14"/>
      <c r="Q58" s="15">
        <f t="shared" si="7"/>
        <v>30</v>
      </c>
      <c r="R58" s="16">
        <f t="shared" si="8"/>
        <v>0</v>
      </c>
      <c r="S58" s="13">
        <f t="shared" si="9"/>
        <v>30</v>
      </c>
      <c r="T58" s="55"/>
    </row>
    <row r="59" spans="1:22" s="27" customFormat="1" hidden="1">
      <c r="A59" s="7"/>
      <c r="B59" s="8" t="s">
        <v>50</v>
      </c>
      <c r="C59" s="9"/>
      <c r="D59" s="17" t="s">
        <v>13</v>
      </c>
      <c r="E59" s="10" t="s">
        <v>130</v>
      </c>
      <c r="F59" s="11">
        <v>5</v>
      </c>
      <c r="G59" s="11">
        <v>5</v>
      </c>
      <c r="H59" s="9"/>
      <c r="I59" s="9">
        <v>1</v>
      </c>
      <c r="J59" s="9">
        <v>15</v>
      </c>
      <c r="K59" s="9">
        <v>15</v>
      </c>
      <c r="L59" s="9">
        <v>45</v>
      </c>
      <c r="M59" s="9"/>
      <c r="N59" s="12">
        <f t="shared" si="6"/>
        <v>3</v>
      </c>
      <c r="O59" s="13">
        <f t="shared" si="10"/>
        <v>0</v>
      </c>
      <c r="P59" s="14"/>
      <c r="Q59" s="15">
        <f t="shared" si="7"/>
        <v>45</v>
      </c>
      <c r="R59" s="16">
        <f t="shared" si="8"/>
        <v>0</v>
      </c>
      <c r="S59" s="13">
        <v>15</v>
      </c>
      <c r="T59" s="26"/>
      <c r="U59" s="26"/>
    </row>
    <row r="60" spans="1:22" s="27" customFormat="1" hidden="1">
      <c r="A60" s="7"/>
      <c r="B60" s="8" t="s">
        <v>52</v>
      </c>
      <c r="C60" s="9"/>
      <c r="D60" s="8" t="s">
        <v>13</v>
      </c>
      <c r="E60" s="10" t="s">
        <v>130</v>
      </c>
      <c r="F60" s="11">
        <v>5</v>
      </c>
      <c r="G60" s="11">
        <v>6</v>
      </c>
      <c r="H60" s="9"/>
      <c r="I60" s="9">
        <v>1</v>
      </c>
      <c r="J60" s="9">
        <v>15</v>
      </c>
      <c r="K60" s="9">
        <v>15</v>
      </c>
      <c r="L60" s="9">
        <v>45</v>
      </c>
      <c r="M60" s="9"/>
      <c r="N60" s="12">
        <f t="shared" si="6"/>
        <v>3</v>
      </c>
      <c r="O60" s="13">
        <f>M60/5</f>
        <v>0</v>
      </c>
      <c r="P60" s="14"/>
      <c r="Q60" s="15">
        <f t="shared" si="7"/>
        <v>45</v>
      </c>
      <c r="R60" s="16">
        <f t="shared" si="8"/>
        <v>0</v>
      </c>
      <c r="S60" s="13">
        <v>15</v>
      </c>
    </row>
    <row r="61" spans="1:22" s="27" customFormat="1" hidden="1">
      <c r="A61" s="30" t="s">
        <v>70</v>
      </c>
      <c r="B61" s="8" t="s">
        <v>52</v>
      </c>
      <c r="C61" s="9"/>
      <c r="D61" s="8" t="s">
        <v>13</v>
      </c>
      <c r="E61" s="10" t="s">
        <v>117</v>
      </c>
      <c r="F61" s="11">
        <v>6</v>
      </c>
      <c r="G61" s="11" t="s">
        <v>83</v>
      </c>
      <c r="H61" s="9"/>
      <c r="I61" s="9">
        <v>1</v>
      </c>
      <c r="J61" s="9">
        <v>15</v>
      </c>
      <c r="K61" s="9">
        <f>J61-I61+1</f>
        <v>15</v>
      </c>
      <c r="L61" s="9">
        <v>45</v>
      </c>
      <c r="M61" s="9"/>
      <c r="N61" s="12">
        <f t="shared" si="6"/>
        <v>3</v>
      </c>
      <c r="O61" s="13">
        <f>M61/5</f>
        <v>0</v>
      </c>
      <c r="P61" s="14"/>
      <c r="Q61" s="15">
        <f t="shared" si="7"/>
        <v>45</v>
      </c>
      <c r="R61" s="16">
        <f t="shared" si="8"/>
        <v>0</v>
      </c>
      <c r="S61" s="13">
        <f t="shared" si="9"/>
        <v>45</v>
      </c>
    </row>
    <row r="62" spans="1:22" s="27" customFormat="1" ht="18.75" hidden="1">
      <c r="A62" s="45"/>
      <c r="B62" s="8"/>
      <c r="C62" s="9"/>
      <c r="D62" s="8"/>
      <c r="E62" s="14"/>
      <c r="F62" s="24"/>
      <c r="G62" s="11"/>
      <c r="H62" s="9"/>
      <c r="I62" s="9"/>
      <c r="J62" s="9"/>
      <c r="K62" s="9"/>
      <c r="L62" s="9"/>
      <c r="M62" s="9"/>
      <c r="N62" s="12"/>
      <c r="O62" s="13"/>
      <c r="P62" s="14"/>
      <c r="Q62" s="15"/>
      <c r="R62" s="15" t="s">
        <v>107</v>
      </c>
      <c r="S62" s="92">
        <f>SUM(S53:S61)</f>
        <v>270</v>
      </c>
      <c r="T62" s="93">
        <v>270</v>
      </c>
      <c r="U62" s="94">
        <f>S62-T62</f>
        <v>0</v>
      </c>
    </row>
    <row r="63" spans="1:22" s="98" customFormat="1" ht="15.95" customHeight="1">
      <c r="A63" s="91"/>
      <c r="B63" s="38"/>
      <c r="C63" s="39"/>
      <c r="D63" s="38" t="s">
        <v>278</v>
      </c>
      <c r="E63" s="40"/>
      <c r="F63" s="39"/>
      <c r="G63" s="41"/>
      <c r="H63" s="39"/>
      <c r="I63" s="39"/>
      <c r="J63" s="39"/>
      <c r="K63" s="39"/>
      <c r="L63" s="39"/>
      <c r="M63" s="39"/>
      <c r="N63" s="42"/>
      <c r="O63" s="43"/>
      <c r="P63" s="40"/>
      <c r="Q63" s="44"/>
      <c r="R63" s="44"/>
      <c r="S63" s="43" t="s">
        <v>105</v>
      </c>
      <c r="T63" s="96"/>
      <c r="U63" s="97"/>
      <c r="V63" s="177">
        <v>446</v>
      </c>
    </row>
    <row r="64" spans="1:22" s="26" customFormat="1" ht="15.95" customHeight="1">
      <c r="A64" s="30" t="s">
        <v>299</v>
      </c>
      <c r="B64" s="8" t="s">
        <v>288</v>
      </c>
      <c r="C64" s="9"/>
      <c r="D64" s="10" t="s">
        <v>13</v>
      </c>
      <c r="E64" s="10" t="s">
        <v>298</v>
      </c>
      <c r="F64" s="11">
        <v>4</v>
      </c>
      <c r="G64" s="11" t="s">
        <v>83</v>
      </c>
      <c r="H64" s="9"/>
      <c r="I64" s="9">
        <v>28</v>
      </c>
      <c r="J64" s="9">
        <v>37</v>
      </c>
      <c r="K64" s="9">
        <f>J64-I64+1</f>
        <v>10</v>
      </c>
      <c r="L64" s="9">
        <v>30</v>
      </c>
      <c r="M64" s="9"/>
      <c r="N64" s="12">
        <f>L64/K64</f>
        <v>3</v>
      </c>
      <c r="O64" s="13">
        <f>M64/5</f>
        <v>0</v>
      </c>
      <c r="P64" s="14"/>
      <c r="Q64" s="15">
        <f>IF(K64=0,0,L64)</f>
        <v>30</v>
      </c>
      <c r="R64" s="16">
        <f>IF(K64=0,0,M64/1.5)</f>
        <v>0</v>
      </c>
      <c r="S64" s="13">
        <f>P64+Q64+R64</f>
        <v>30</v>
      </c>
    </row>
    <row r="65" spans="1:21" s="26" customFormat="1" ht="15.95" customHeight="1">
      <c r="A65" s="30" t="s">
        <v>70</v>
      </c>
      <c r="B65" s="8" t="s">
        <v>50</v>
      </c>
      <c r="C65" s="9"/>
      <c r="D65" s="10" t="s">
        <v>13</v>
      </c>
      <c r="E65" s="10" t="s">
        <v>300</v>
      </c>
      <c r="F65" s="11" t="s">
        <v>291</v>
      </c>
      <c r="G65" s="11" t="s">
        <v>95</v>
      </c>
      <c r="H65" s="9"/>
      <c r="I65" s="9">
        <v>44</v>
      </c>
      <c r="J65" s="9">
        <v>46</v>
      </c>
      <c r="K65" s="9">
        <f>J65-I65+1</f>
        <v>3</v>
      </c>
      <c r="L65" s="9">
        <v>45</v>
      </c>
      <c r="M65" s="9"/>
      <c r="N65" s="12">
        <f>L65/K65</f>
        <v>15</v>
      </c>
      <c r="O65" s="13">
        <f>M65/5</f>
        <v>0</v>
      </c>
      <c r="P65" s="14"/>
      <c r="Q65" s="15">
        <f>IF(K65=0,0,L65)</f>
        <v>45</v>
      </c>
      <c r="R65" s="16">
        <f>IF(K65=0,0,M65/1.5)</f>
        <v>0</v>
      </c>
      <c r="S65" s="13">
        <f>P65+Q65+R65</f>
        <v>45</v>
      </c>
    </row>
    <row r="66" spans="1:21" s="26" customFormat="1" ht="15.95" customHeight="1">
      <c r="A66" s="30" t="s">
        <v>70</v>
      </c>
      <c r="B66" s="8" t="s">
        <v>51</v>
      </c>
      <c r="C66" s="9"/>
      <c r="D66" s="10" t="s">
        <v>13</v>
      </c>
      <c r="E66" s="10" t="s">
        <v>300</v>
      </c>
      <c r="F66" s="11" t="s">
        <v>291</v>
      </c>
      <c r="G66" s="11" t="s">
        <v>301</v>
      </c>
      <c r="H66" s="9"/>
      <c r="I66" s="9">
        <v>44</v>
      </c>
      <c r="J66" s="9">
        <v>46</v>
      </c>
      <c r="K66" s="9">
        <f>J66-I66+1</f>
        <v>3</v>
      </c>
      <c r="L66" s="9">
        <v>45</v>
      </c>
      <c r="M66" s="9"/>
      <c r="N66" s="12">
        <f>L66/K66</f>
        <v>15</v>
      </c>
      <c r="O66" s="13">
        <f>M66/5</f>
        <v>0</v>
      </c>
      <c r="P66" s="14"/>
      <c r="Q66" s="15">
        <f>IF(K66=0,0,L66)</f>
        <v>45</v>
      </c>
      <c r="R66" s="16">
        <f>IF(K66=0,0,M66/1.5)</f>
        <v>0</v>
      </c>
      <c r="S66" s="13">
        <f>P66+Q66+R66</f>
        <v>45</v>
      </c>
    </row>
    <row r="67" spans="1:21" s="26" customFormat="1" ht="15.95" customHeight="1">
      <c r="A67" s="30" t="s">
        <v>70</v>
      </c>
      <c r="B67" s="8" t="s">
        <v>52</v>
      </c>
      <c r="C67" s="9"/>
      <c r="D67" s="10" t="s">
        <v>13</v>
      </c>
      <c r="E67" s="10" t="s">
        <v>300</v>
      </c>
      <c r="F67" s="11" t="s">
        <v>290</v>
      </c>
      <c r="G67" s="11" t="s">
        <v>95</v>
      </c>
      <c r="H67" s="9"/>
      <c r="I67" s="9">
        <v>44</v>
      </c>
      <c r="J67" s="9">
        <v>46</v>
      </c>
      <c r="K67" s="9">
        <f>J67-I67+1</f>
        <v>3</v>
      </c>
      <c r="L67" s="9">
        <v>45</v>
      </c>
      <c r="M67" s="9"/>
      <c r="N67" s="12">
        <f>L67/K67</f>
        <v>15</v>
      </c>
      <c r="O67" s="13">
        <f>M67/5</f>
        <v>0</v>
      </c>
      <c r="P67" s="14"/>
      <c r="Q67" s="15">
        <f>IF(K67=0,0,L67)</f>
        <v>45</v>
      </c>
      <c r="R67" s="16">
        <f>IF(K67=0,0,M67/1.5)</f>
        <v>0</v>
      </c>
      <c r="S67" s="13">
        <f>P67+Q67+R67</f>
        <v>45</v>
      </c>
    </row>
    <row r="68" spans="1:21" s="26" customFormat="1" ht="15.95" customHeight="1">
      <c r="A68" s="30"/>
      <c r="B68" s="8"/>
      <c r="C68" s="9"/>
      <c r="D68" s="8"/>
      <c r="E68" s="14"/>
      <c r="F68" s="24"/>
      <c r="G68" s="11"/>
      <c r="H68" s="9"/>
      <c r="I68" s="9"/>
      <c r="J68" s="9"/>
      <c r="K68" s="9"/>
      <c r="L68" s="9"/>
      <c r="M68" s="9"/>
      <c r="N68" s="12"/>
      <c r="O68" s="13"/>
      <c r="P68" s="14"/>
      <c r="Q68" s="15"/>
      <c r="R68" s="15" t="s">
        <v>107</v>
      </c>
      <c r="S68" s="92">
        <f>SUM(S64:S67)</f>
        <v>165</v>
      </c>
      <c r="T68" s="93">
        <v>270</v>
      </c>
      <c r="U68" s="94">
        <f>S68-T68</f>
        <v>-105</v>
      </c>
    </row>
    <row r="69" spans="1:21" s="98" customFormat="1" ht="15.95" customHeight="1">
      <c r="A69" s="91"/>
      <c r="B69" s="38"/>
      <c r="C69" s="39"/>
      <c r="D69" s="178" t="s">
        <v>279</v>
      </c>
      <c r="E69" s="40"/>
      <c r="F69" s="39"/>
      <c r="G69" s="41"/>
      <c r="H69" s="39"/>
      <c r="I69" s="39"/>
      <c r="J69" s="39"/>
      <c r="K69" s="39"/>
      <c r="L69" s="39"/>
      <c r="M69" s="39"/>
      <c r="N69" s="42"/>
      <c r="O69" s="43"/>
      <c r="P69" s="40"/>
      <c r="Q69" s="44"/>
      <c r="R69" s="44"/>
      <c r="S69" s="95">
        <f>S62+S68</f>
        <v>435</v>
      </c>
      <c r="T69" s="96"/>
      <c r="U69" s="97"/>
    </row>
    <row r="70" spans="1:21" s="98" customFormat="1" ht="15.95" customHeight="1">
      <c r="A70" s="91"/>
      <c r="B70" s="38"/>
      <c r="C70" s="39"/>
      <c r="D70" s="178" t="s">
        <v>287</v>
      </c>
      <c r="E70" s="40"/>
      <c r="F70" s="39"/>
      <c r="G70" s="41"/>
      <c r="H70" s="39"/>
      <c r="I70" s="39"/>
      <c r="J70" s="39"/>
      <c r="K70" s="39"/>
      <c r="L70" s="39"/>
      <c r="M70" s="39"/>
      <c r="N70" s="42"/>
      <c r="O70" s="43"/>
      <c r="P70" s="40"/>
      <c r="Q70" s="44"/>
      <c r="R70" s="44"/>
      <c r="S70" s="95">
        <f>S69*0.1</f>
        <v>43.5</v>
      </c>
      <c r="T70" s="96"/>
      <c r="U70" s="97"/>
    </row>
    <row r="71" spans="1:21" s="162" customFormat="1" ht="15.95" customHeight="1">
      <c r="A71" s="151"/>
      <c r="B71" s="152"/>
      <c r="C71" s="153"/>
      <c r="D71" s="179" t="s">
        <v>281</v>
      </c>
      <c r="E71" s="154"/>
      <c r="F71" s="153"/>
      <c r="G71" s="155"/>
      <c r="H71" s="153"/>
      <c r="I71" s="153"/>
      <c r="J71" s="153"/>
      <c r="K71" s="153"/>
      <c r="L71" s="153"/>
      <c r="M71" s="153"/>
      <c r="N71" s="156"/>
      <c r="O71" s="157"/>
      <c r="P71" s="154"/>
      <c r="Q71" s="158"/>
      <c r="R71" s="158"/>
      <c r="S71" s="159">
        <v>39</v>
      </c>
      <c r="T71" s="160"/>
      <c r="U71" s="161"/>
    </row>
    <row r="72" spans="1:21" s="174" customFormat="1" ht="15.95" customHeight="1">
      <c r="A72" s="163"/>
      <c r="B72" s="164"/>
      <c r="C72" s="165"/>
      <c r="D72" s="180" t="s">
        <v>282</v>
      </c>
      <c r="E72" s="166"/>
      <c r="F72" s="165"/>
      <c r="G72" s="167"/>
      <c r="H72" s="165"/>
      <c r="I72" s="165"/>
      <c r="J72" s="165"/>
      <c r="K72" s="165"/>
      <c r="L72" s="165"/>
      <c r="M72" s="165"/>
      <c r="N72" s="168"/>
      <c r="O72" s="169"/>
      <c r="P72" s="166"/>
      <c r="Q72" s="170"/>
      <c r="R72" s="170"/>
      <c r="S72" s="171">
        <f>S69+S70+S71-446</f>
        <v>71.5</v>
      </c>
      <c r="T72" s="172"/>
      <c r="U72" s="173"/>
    </row>
    <row r="73" spans="1:21" s="27" customFormat="1" ht="25.5">
      <c r="A73" s="3" t="s">
        <v>15</v>
      </c>
      <c r="B73" s="3" t="s">
        <v>16</v>
      </c>
      <c r="C73" s="4" t="s">
        <v>0</v>
      </c>
      <c r="D73" s="3" t="s">
        <v>17</v>
      </c>
      <c r="E73" s="3" t="s">
        <v>18</v>
      </c>
      <c r="F73" s="3" t="s">
        <v>19</v>
      </c>
      <c r="G73" s="3" t="s">
        <v>20</v>
      </c>
      <c r="H73" s="4" t="s">
        <v>1</v>
      </c>
      <c r="I73" s="3" t="s">
        <v>21</v>
      </c>
      <c r="J73" s="3" t="s">
        <v>22</v>
      </c>
      <c r="K73" s="4" t="s">
        <v>2</v>
      </c>
      <c r="L73" s="3" t="s">
        <v>33</v>
      </c>
      <c r="M73" s="3" t="s">
        <v>34</v>
      </c>
      <c r="N73" s="5" t="s">
        <v>3</v>
      </c>
      <c r="O73" s="5" t="s">
        <v>4</v>
      </c>
      <c r="P73" s="4" t="s">
        <v>32</v>
      </c>
      <c r="Q73" s="3" t="s">
        <v>5</v>
      </c>
      <c r="R73" s="3" t="s">
        <v>6</v>
      </c>
      <c r="S73" s="124" t="s">
        <v>7</v>
      </c>
      <c r="T73" s="84" t="s">
        <v>105</v>
      </c>
      <c r="U73" s="84" t="s">
        <v>106</v>
      </c>
    </row>
    <row r="74" spans="1:21" s="98" customFormat="1" ht="15.95" hidden="1" customHeight="1">
      <c r="A74" s="91"/>
      <c r="B74" s="38"/>
      <c r="C74" s="39"/>
      <c r="D74" s="38" t="s">
        <v>274</v>
      </c>
      <c r="E74" s="40"/>
      <c r="F74" s="39"/>
      <c r="G74" s="41"/>
      <c r="H74" s="39"/>
      <c r="I74" s="39"/>
      <c r="J74" s="39"/>
      <c r="K74" s="39"/>
      <c r="L74" s="39"/>
      <c r="M74" s="39"/>
      <c r="N74" s="42"/>
      <c r="O74" s="43"/>
      <c r="P74" s="40"/>
      <c r="Q74" s="44"/>
      <c r="R74" s="44"/>
      <c r="S74" s="95"/>
      <c r="T74" s="96"/>
      <c r="U74" s="97"/>
    </row>
    <row r="75" spans="1:21" s="28" customFormat="1" hidden="1">
      <c r="A75" s="7" t="s">
        <v>134</v>
      </c>
      <c r="B75" s="8" t="s">
        <v>57</v>
      </c>
      <c r="C75" s="9"/>
      <c r="D75" s="8" t="s">
        <v>60</v>
      </c>
      <c r="E75" s="14" t="s">
        <v>23</v>
      </c>
      <c r="F75" s="11">
        <v>2</v>
      </c>
      <c r="G75" s="11" t="s">
        <v>83</v>
      </c>
      <c r="H75" s="9"/>
      <c r="I75" s="9">
        <v>1</v>
      </c>
      <c r="J75" s="9">
        <v>10</v>
      </c>
      <c r="K75" s="9">
        <f t="shared" ref="K75:K82" si="11">J75-I75+1</f>
        <v>10</v>
      </c>
      <c r="L75" s="9">
        <v>30</v>
      </c>
      <c r="M75" s="9"/>
      <c r="N75" s="12">
        <f t="shared" ref="N75:N83" si="12">L75/K75</f>
        <v>3</v>
      </c>
      <c r="O75" s="13"/>
      <c r="P75" s="14"/>
      <c r="Q75" s="15">
        <f t="shared" ref="Q75:Q83" si="13">IF(K75=0,0,L75)</f>
        <v>30</v>
      </c>
      <c r="R75" s="16">
        <f t="shared" ref="R75:R83" si="14">IF(K75=0,0,M75/1.5)</f>
        <v>0</v>
      </c>
      <c r="S75" s="13">
        <f t="shared" ref="S75:S83" si="15">P75+Q75+R75</f>
        <v>30</v>
      </c>
      <c r="T75" s="27"/>
      <c r="U75" s="27"/>
    </row>
    <row r="76" spans="1:21" s="28" customFormat="1" hidden="1">
      <c r="A76" s="10"/>
      <c r="B76" s="8" t="s">
        <v>64</v>
      </c>
      <c r="C76" s="27"/>
      <c r="D76" s="8" t="s">
        <v>60</v>
      </c>
      <c r="E76" s="14" t="s">
        <v>23</v>
      </c>
      <c r="F76" s="11">
        <v>3</v>
      </c>
      <c r="G76" s="11" t="s">
        <v>73</v>
      </c>
      <c r="H76" s="9"/>
      <c r="I76" s="9">
        <v>1</v>
      </c>
      <c r="J76" s="9">
        <v>15</v>
      </c>
      <c r="K76" s="9">
        <f t="shared" si="11"/>
        <v>15</v>
      </c>
      <c r="L76" s="9">
        <v>30</v>
      </c>
      <c r="M76" s="9"/>
      <c r="N76" s="12">
        <f t="shared" si="12"/>
        <v>2</v>
      </c>
      <c r="O76" s="13">
        <f t="shared" ref="O76:O82" si="16">M76/6</f>
        <v>0</v>
      </c>
      <c r="P76" s="14"/>
      <c r="Q76" s="15">
        <f t="shared" si="13"/>
        <v>30</v>
      </c>
      <c r="R76" s="16">
        <f t="shared" si="14"/>
        <v>0</v>
      </c>
      <c r="S76" s="13">
        <f t="shared" si="15"/>
        <v>30</v>
      </c>
      <c r="T76" s="27"/>
      <c r="U76" s="27"/>
    </row>
    <row r="77" spans="1:21" s="28" customFormat="1" hidden="1">
      <c r="A77" s="7"/>
      <c r="B77" s="8" t="s">
        <v>65</v>
      </c>
      <c r="C77" s="9"/>
      <c r="D77" s="8" t="s">
        <v>60</v>
      </c>
      <c r="E77" s="14" t="s">
        <v>23</v>
      </c>
      <c r="F77" s="11">
        <v>3</v>
      </c>
      <c r="G77" s="11" t="s">
        <v>72</v>
      </c>
      <c r="H77" s="9"/>
      <c r="I77" s="9">
        <v>1</v>
      </c>
      <c r="J77" s="9">
        <v>15</v>
      </c>
      <c r="K77" s="9">
        <f t="shared" si="11"/>
        <v>15</v>
      </c>
      <c r="L77" s="9">
        <v>30</v>
      </c>
      <c r="M77" s="9"/>
      <c r="N77" s="12">
        <f t="shared" si="12"/>
        <v>2</v>
      </c>
      <c r="O77" s="13">
        <f t="shared" si="16"/>
        <v>0</v>
      </c>
      <c r="P77" s="14"/>
      <c r="Q77" s="15">
        <f t="shared" si="13"/>
        <v>30</v>
      </c>
      <c r="R77" s="16">
        <f t="shared" si="14"/>
        <v>0</v>
      </c>
      <c r="S77" s="13">
        <f t="shared" si="15"/>
        <v>30</v>
      </c>
      <c r="T77" s="27"/>
      <c r="U77" s="27"/>
    </row>
    <row r="78" spans="1:21" s="27" customFormat="1" hidden="1">
      <c r="A78" s="7"/>
      <c r="B78" s="8" t="s">
        <v>66</v>
      </c>
      <c r="C78" s="9"/>
      <c r="D78" s="8" t="s">
        <v>60</v>
      </c>
      <c r="E78" s="14" t="s">
        <v>23</v>
      </c>
      <c r="F78" s="11">
        <v>3</v>
      </c>
      <c r="G78" s="11" t="s">
        <v>74</v>
      </c>
      <c r="H78" s="9"/>
      <c r="I78" s="9">
        <v>1</v>
      </c>
      <c r="J78" s="9">
        <v>15</v>
      </c>
      <c r="K78" s="9">
        <f t="shared" si="11"/>
        <v>15</v>
      </c>
      <c r="L78" s="9">
        <v>30</v>
      </c>
      <c r="M78" s="9"/>
      <c r="N78" s="12">
        <f t="shared" si="12"/>
        <v>2</v>
      </c>
      <c r="O78" s="13">
        <f t="shared" si="16"/>
        <v>0</v>
      </c>
      <c r="P78" s="14"/>
      <c r="Q78" s="15">
        <f t="shared" si="13"/>
        <v>30</v>
      </c>
      <c r="R78" s="16">
        <f t="shared" si="14"/>
        <v>0</v>
      </c>
      <c r="S78" s="13">
        <f t="shared" si="15"/>
        <v>30</v>
      </c>
    </row>
    <row r="79" spans="1:21" s="48" customFormat="1" hidden="1">
      <c r="A79" s="45"/>
      <c r="B79" s="46" t="s">
        <v>64</v>
      </c>
      <c r="C79" s="47"/>
      <c r="D79" s="46" t="s">
        <v>60</v>
      </c>
      <c r="E79" s="48" t="s">
        <v>113</v>
      </c>
      <c r="F79" s="49">
        <v>4</v>
      </c>
      <c r="G79" s="49" t="s">
        <v>73</v>
      </c>
      <c r="H79" s="47"/>
      <c r="I79" s="47">
        <v>1</v>
      </c>
      <c r="J79" s="47">
        <v>15</v>
      </c>
      <c r="K79" s="47">
        <f>J79-I79+1</f>
        <v>15</v>
      </c>
      <c r="L79" s="47">
        <v>30</v>
      </c>
      <c r="M79" s="47"/>
      <c r="N79" s="50">
        <f t="shared" si="12"/>
        <v>2</v>
      </c>
      <c r="O79" s="51">
        <f>M79/6</f>
        <v>0</v>
      </c>
      <c r="Q79" s="52">
        <f t="shared" si="13"/>
        <v>30</v>
      </c>
      <c r="R79" s="100">
        <f>IF(K79=0,0,M79/1.5)</f>
        <v>0</v>
      </c>
      <c r="S79" s="51">
        <f>P79+Q79+R79</f>
        <v>30</v>
      </c>
    </row>
    <row r="80" spans="1:21" s="28" customFormat="1" hidden="1">
      <c r="A80" s="10"/>
      <c r="B80" s="8" t="s">
        <v>65</v>
      </c>
      <c r="C80" s="27"/>
      <c r="D80" s="8" t="s">
        <v>60</v>
      </c>
      <c r="E80" s="14" t="s">
        <v>113</v>
      </c>
      <c r="F80" s="11">
        <v>4</v>
      </c>
      <c r="G80" s="11" t="s">
        <v>72</v>
      </c>
      <c r="H80" s="9"/>
      <c r="I80" s="9">
        <v>1</v>
      </c>
      <c r="J80" s="9">
        <v>15</v>
      </c>
      <c r="K80" s="9">
        <f t="shared" si="11"/>
        <v>15</v>
      </c>
      <c r="L80" s="9">
        <v>30</v>
      </c>
      <c r="M80" s="9"/>
      <c r="N80" s="12">
        <f t="shared" si="12"/>
        <v>2</v>
      </c>
      <c r="O80" s="13">
        <f t="shared" si="16"/>
        <v>0</v>
      </c>
      <c r="P80" s="14"/>
      <c r="Q80" s="15">
        <f t="shared" si="13"/>
        <v>30</v>
      </c>
      <c r="R80" s="16">
        <f t="shared" si="14"/>
        <v>0</v>
      </c>
      <c r="S80" s="13">
        <f t="shared" si="15"/>
        <v>30</v>
      </c>
      <c r="T80" s="27"/>
      <c r="U80" s="27"/>
    </row>
    <row r="81" spans="1:22" s="27" customFormat="1" hidden="1">
      <c r="A81" s="7"/>
      <c r="B81" s="8" t="s">
        <v>63</v>
      </c>
      <c r="C81" s="9"/>
      <c r="D81" s="8" t="s">
        <v>60</v>
      </c>
      <c r="E81" s="14" t="s">
        <v>113</v>
      </c>
      <c r="F81" s="24">
        <v>4</v>
      </c>
      <c r="G81" s="11" t="s">
        <v>74</v>
      </c>
      <c r="H81" s="9"/>
      <c r="I81" s="9">
        <v>1</v>
      </c>
      <c r="J81" s="9">
        <v>15</v>
      </c>
      <c r="K81" s="9">
        <f t="shared" si="11"/>
        <v>15</v>
      </c>
      <c r="L81" s="9">
        <v>30</v>
      </c>
      <c r="M81" s="9"/>
      <c r="N81" s="12">
        <f t="shared" si="12"/>
        <v>2</v>
      </c>
      <c r="O81" s="13">
        <f t="shared" si="16"/>
        <v>0</v>
      </c>
      <c r="P81" s="14"/>
      <c r="Q81" s="15">
        <f t="shared" si="13"/>
        <v>30</v>
      </c>
      <c r="R81" s="16">
        <f t="shared" si="14"/>
        <v>0</v>
      </c>
      <c r="S81" s="13">
        <f t="shared" si="15"/>
        <v>30</v>
      </c>
    </row>
    <row r="82" spans="1:22" s="28" customFormat="1" hidden="1">
      <c r="A82" s="7" t="s">
        <v>137</v>
      </c>
      <c r="B82" s="8" t="s">
        <v>56</v>
      </c>
      <c r="C82" s="9"/>
      <c r="D82" s="8" t="s">
        <v>60</v>
      </c>
      <c r="E82" s="14" t="s">
        <v>23</v>
      </c>
      <c r="F82" s="11">
        <v>5</v>
      </c>
      <c r="G82" s="11" t="s">
        <v>73</v>
      </c>
      <c r="H82" s="9"/>
      <c r="I82" s="9">
        <v>1</v>
      </c>
      <c r="J82" s="9">
        <v>15</v>
      </c>
      <c r="K82" s="9">
        <f t="shared" si="11"/>
        <v>15</v>
      </c>
      <c r="L82" s="9">
        <v>30</v>
      </c>
      <c r="M82" s="9"/>
      <c r="N82" s="12">
        <f t="shared" si="12"/>
        <v>2</v>
      </c>
      <c r="O82" s="13">
        <f t="shared" si="16"/>
        <v>0</v>
      </c>
      <c r="P82" s="14"/>
      <c r="Q82" s="15">
        <f t="shared" si="13"/>
        <v>30</v>
      </c>
      <c r="R82" s="16">
        <f t="shared" si="14"/>
        <v>0</v>
      </c>
      <c r="S82" s="13">
        <f t="shared" si="15"/>
        <v>30</v>
      </c>
      <c r="T82" s="27"/>
      <c r="U82" s="27"/>
    </row>
    <row r="83" spans="1:22" s="27" customFormat="1" hidden="1">
      <c r="A83" s="30" t="s">
        <v>70</v>
      </c>
      <c r="B83" s="8" t="s">
        <v>263</v>
      </c>
      <c r="C83" s="9"/>
      <c r="D83" s="8" t="s">
        <v>60</v>
      </c>
      <c r="E83" s="10" t="s">
        <v>117</v>
      </c>
      <c r="F83" s="11">
        <v>5</v>
      </c>
      <c r="G83" s="11" t="s">
        <v>266</v>
      </c>
      <c r="H83" s="9"/>
      <c r="I83" s="9">
        <v>6</v>
      </c>
      <c r="J83" s="9">
        <v>15</v>
      </c>
      <c r="K83" s="9">
        <f>J83-I83+1</f>
        <v>10</v>
      </c>
      <c r="L83" s="9">
        <v>30</v>
      </c>
      <c r="M83" s="9"/>
      <c r="N83" s="12">
        <f t="shared" si="12"/>
        <v>3</v>
      </c>
      <c r="O83" s="13">
        <f>M83/5</f>
        <v>0</v>
      </c>
      <c r="P83" s="14"/>
      <c r="Q83" s="15">
        <f t="shared" si="13"/>
        <v>30</v>
      </c>
      <c r="R83" s="16">
        <f t="shared" si="14"/>
        <v>0</v>
      </c>
      <c r="S83" s="13">
        <f t="shared" si="15"/>
        <v>30</v>
      </c>
    </row>
    <row r="84" spans="1:22" s="28" customFormat="1" ht="18.75" hidden="1">
      <c r="A84" s="7"/>
      <c r="B84" s="8"/>
      <c r="C84" s="9"/>
      <c r="D84" s="8"/>
      <c r="E84" s="14"/>
      <c r="F84" s="11"/>
      <c r="G84" s="11"/>
      <c r="H84" s="9"/>
      <c r="I84" s="9"/>
      <c r="J84" s="9"/>
      <c r="K84" s="9"/>
      <c r="L84" s="9"/>
      <c r="M84" s="9"/>
      <c r="N84" s="12"/>
      <c r="O84" s="13"/>
      <c r="P84" s="14"/>
      <c r="Q84" s="15"/>
      <c r="R84" s="15" t="s">
        <v>286</v>
      </c>
      <c r="S84" s="92">
        <f>SUM(S75:S83)</f>
        <v>270</v>
      </c>
      <c r="T84" s="93">
        <v>270</v>
      </c>
      <c r="U84" s="94">
        <f>S84-T84</f>
        <v>0</v>
      </c>
    </row>
    <row r="85" spans="1:22" s="98" customFormat="1" ht="15.95" customHeight="1">
      <c r="A85" s="91"/>
      <c r="B85" s="38"/>
      <c r="C85" s="39"/>
      <c r="D85" s="38" t="s">
        <v>278</v>
      </c>
      <c r="E85" s="40"/>
      <c r="F85" s="39"/>
      <c r="G85" s="41"/>
      <c r="H85" s="39"/>
      <c r="I85" s="39"/>
      <c r="J85" s="39"/>
      <c r="K85" s="39"/>
      <c r="L85" s="39"/>
      <c r="M85" s="39"/>
      <c r="N85" s="42"/>
      <c r="O85" s="43"/>
      <c r="P85" s="40"/>
      <c r="Q85" s="44"/>
      <c r="R85" s="44"/>
      <c r="S85" s="43" t="s">
        <v>105</v>
      </c>
      <c r="T85" s="96"/>
      <c r="U85" s="97"/>
      <c r="V85" s="177">
        <v>446</v>
      </c>
    </row>
    <row r="86" spans="1:22" s="26" customFormat="1" ht="15.95" customHeight="1">
      <c r="A86" s="30" t="s">
        <v>70</v>
      </c>
      <c r="B86" s="8" t="s">
        <v>51</v>
      </c>
      <c r="C86" s="9" t="s">
        <v>73</v>
      </c>
      <c r="D86" s="10" t="s">
        <v>60</v>
      </c>
      <c r="E86" s="14" t="s">
        <v>302</v>
      </c>
      <c r="F86" s="24" t="s">
        <v>290</v>
      </c>
      <c r="G86" s="11"/>
      <c r="H86" s="11"/>
      <c r="I86" s="9">
        <v>20</v>
      </c>
      <c r="J86" s="9">
        <v>26</v>
      </c>
      <c r="K86" s="9">
        <f>J86-I86+1</f>
        <v>7</v>
      </c>
      <c r="L86" s="9"/>
      <c r="M86" s="9">
        <v>120</v>
      </c>
      <c r="N86" s="12">
        <f>L86/K86</f>
        <v>0</v>
      </c>
      <c r="O86" s="13">
        <f>M86/5</f>
        <v>24</v>
      </c>
      <c r="P86" s="14"/>
      <c r="Q86" s="15">
        <f>IF(K86=0,0,L86)</f>
        <v>0</v>
      </c>
      <c r="R86" s="16">
        <f>IF(K86=0,0,M86/1.5)</f>
        <v>80</v>
      </c>
      <c r="S86" s="13">
        <f>P86+Q86+R86</f>
        <v>80</v>
      </c>
      <c r="T86" s="16">
        <f>IF(M86=0,0,O86/1.5)</f>
        <v>16</v>
      </c>
      <c r="U86" s="13">
        <f>R86+S86+T86</f>
        <v>176</v>
      </c>
    </row>
    <row r="87" spans="1:22" s="26" customFormat="1" ht="15.95" customHeight="1">
      <c r="A87" s="30" t="s">
        <v>70</v>
      </c>
      <c r="B87" s="8" t="s">
        <v>51</v>
      </c>
      <c r="C87" s="9" t="s">
        <v>73</v>
      </c>
      <c r="D87" s="10" t="s">
        <v>60</v>
      </c>
      <c r="E87" s="14" t="s">
        <v>295</v>
      </c>
      <c r="F87" s="24" t="s">
        <v>291</v>
      </c>
      <c r="G87" s="11"/>
      <c r="H87" s="11"/>
      <c r="I87" s="9">
        <v>29</v>
      </c>
      <c r="J87" s="9">
        <v>32</v>
      </c>
      <c r="K87" s="9">
        <f t="shared" ref="K87:K88" si="17">J87-I87+1</f>
        <v>4</v>
      </c>
      <c r="L87" s="9"/>
      <c r="M87" s="9">
        <v>120</v>
      </c>
      <c r="N87" s="12">
        <f t="shared" ref="N87:N88" si="18">L87/K87</f>
        <v>0</v>
      </c>
      <c r="O87" s="13">
        <f t="shared" ref="O87:O88" si="19">M87/5</f>
        <v>24</v>
      </c>
      <c r="P87" s="14"/>
      <c r="Q87" s="15">
        <f t="shared" ref="Q87:Q88" si="20">IF(K87=0,0,L87)</f>
        <v>0</v>
      </c>
      <c r="R87" s="16">
        <f t="shared" ref="R87:R88" si="21">IF(K87=0,0,M87/1.5)</f>
        <v>80</v>
      </c>
      <c r="S87" s="13">
        <v>80</v>
      </c>
      <c r="T87" s="27"/>
      <c r="U87" s="27"/>
    </row>
    <row r="88" spans="1:22" s="26" customFormat="1" ht="15.95" customHeight="1">
      <c r="A88" s="30" t="s">
        <v>303</v>
      </c>
      <c r="B88" s="8" t="s">
        <v>53</v>
      </c>
      <c r="C88" s="9"/>
      <c r="D88" s="10" t="s">
        <v>60</v>
      </c>
      <c r="E88" s="10" t="s">
        <v>300</v>
      </c>
      <c r="F88" s="11" t="s">
        <v>83</v>
      </c>
      <c r="G88" s="11" t="s">
        <v>304</v>
      </c>
      <c r="H88" s="9"/>
      <c r="I88" s="9">
        <v>44</v>
      </c>
      <c r="J88" s="9">
        <v>46</v>
      </c>
      <c r="K88" s="9">
        <f t="shared" si="17"/>
        <v>3</v>
      </c>
      <c r="L88" s="9">
        <v>45</v>
      </c>
      <c r="M88" s="9"/>
      <c r="N88" s="12">
        <f t="shared" si="18"/>
        <v>15</v>
      </c>
      <c r="O88" s="13">
        <f t="shared" si="19"/>
        <v>0</v>
      </c>
      <c r="P88" s="14"/>
      <c r="Q88" s="15">
        <f t="shared" si="20"/>
        <v>45</v>
      </c>
      <c r="R88" s="16">
        <f t="shared" si="21"/>
        <v>0</v>
      </c>
      <c r="S88" s="13">
        <v>45</v>
      </c>
    </row>
    <row r="89" spans="1:22" s="26" customFormat="1" ht="15.95" customHeight="1">
      <c r="A89" s="30"/>
      <c r="B89" s="8"/>
      <c r="C89" s="9"/>
      <c r="D89" s="8"/>
      <c r="E89" s="14"/>
      <c r="F89" s="24"/>
      <c r="G89" s="11"/>
      <c r="H89" s="9"/>
      <c r="I89" s="9"/>
      <c r="J89" s="9"/>
      <c r="K89" s="9"/>
      <c r="L89" s="9"/>
      <c r="M89" s="9"/>
      <c r="N89" s="12"/>
      <c r="O89" s="13"/>
      <c r="P89" s="14"/>
      <c r="Q89" s="15"/>
      <c r="R89" s="15" t="s">
        <v>107</v>
      </c>
      <c r="S89" s="92">
        <f>SUM(S86:S88)</f>
        <v>205</v>
      </c>
      <c r="T89" s="93">
        <v>270</v>
      </c>
      <c r="U89" s="94">
        <f>S89-T89</f>
        <v>-65</v>
      </c>
    </row>
    <row r="90" spans="1:22" s="98" customFormat="1" ht="15.95" customHeight="1">
      <c r="A90" s="91"/>
      <c r="B90" s="38"/>
      <c r="C90" s="39"/>
      <c r="D90" s="178" t="s">
        <v>279</v>
      </c>
      <c r="E90" s="40"/>
      <c r="F90" s="39"/>
      <c r="G90" s="41"/>
      <c r="H90" s="39"/>
      <c r="I90" s="39"/>
      <c r="J90" s="39"/>
      <c r="K90" s="39"/>
      <c r="L90" s="39"/>
      <c r="M90" s="39"/>
      <c r="N90" s="42"/>
      <c r="O90" s="43"/>
      <c r="P90" s="40"/>
      <c r="Q90" s="44"/>
      <c r="R90" s="44"/>
      <c r="S90" s="95">
        <f>S84+S89</f>
        <v>475</v>
      </c>
      <c r="T90" s="96"/>
      <c r="U90" s="97"/>
    </row>
    <row r="91" spans="1:22" s="98" customFormat="1" ht="15.95" customHeight="1">
      <c r="A91" s="91"/>
      <c r="B91" s="38"/>
      <c r="C91" s="39"/>
      <c r="D91" s="178" t="s">
        <v>287</v>
      </c>
      <c r="E91" s="40"/>
      <c r="F91" s="39"/>
      <c r="G91" s="41"/>
      <c r="H91" s="39"/>
      <c r="I91" s="39"/>
      <c r="J91" s="39"/>
      <c r="K91" s="39"/>
      <c r="L91" s="39"/>
      <c r="M91" s="39"/>
      <c r="N91" s="42"/>
      <c r="O91" s="43"/>
      <c r="P91" s="40"/>
      <c r="Q91" s="44"/>
      <c r="R91" s="44"/>
      <c r="S91" s="95">
        <f>S90*0.1</f>
        <v>47.5</v>
      </c>
      <c r="T91" s="96"/>
      <c r="U91" s="97"/>
    </row>
    <row r="92" spans="1:22" s="162" customFormat="1" ht="15.95" customHeight="1">
      <c r="A92" s="151"/>
      <c r="B92" s="152"/>
      <c r="C92" s="153"/>
      <c r="D92" s="179" t="s">
        <v>305</v>
      </c>
      <c r="E92" s="154"/>
      <c r="F92" s="153"/>
      <c r="G92" s="155"/>
      <c r="H92" s="153"/>
      <c r="I92" s="153"/>
      <c r="J92" s="153"/>
      <c r="K92" s="153"/>
      <c r="L92" s="153"/>
      <c r="M92" s="153"/>
      <c r="N92" s="156"/>
      <c r="O92" s="157"/>
      <c r="P92" s="154"/>
      <c r="Q92" s="158"/>
      <c r="R92" s="158"/>
      <c r="S92" s="159">
        <v>0</v>
      </c>
      <c r="T92" s="160"/>
      <c r="U92" s="161"/>
    </row>
    <row r="93" spans="1:22" s="174" customFormat="1" ht="15.95" customHeight="1">
      <c r="A93" s="163"/>
      <c r="B93" s="164"/>
      <c r="C93" s="165"/>
      <c r="D93" s="180" t="s">
        <v>282</v>
      </c>
      <c r="E93" s="166"/>
      <c r="F93" s="165"/>
      <c r="G93" s="167"/>
      <c r="H93" s="165"/>
      <c r="I93" s="165"/>
      <c r="J93" s="165"/>
      <c r="K93" s="165"/>
      <c r="L93" s="165"/>
      <c r="M93" s="165"/>
      <c r="N93" s="168"/>
      <c r="O93" s="169"/>
      <c r="P93" s="166"/>
      <c r="Q93" s="170"/>
      <c r="R93" s="170"/>
      <c r="S93" s="171">
        <f>S90+S91+S92-446</f>
        <v>76.5</v>
      </c>
      <c r="T93" s="172"/>
      <c r="U93" s="173"/>
    </row>
    <row r="94" spans="1:22" s="27" customFormat="1" ht="25.5">
      <c r="A94" s="3" t="s">
        <v>15</v>
      </c>
      <c r="B94" s="3" t="s">
        <v>16</v>
      </c>
      <c r="C94" s="4" t="s">
        <v>0</v>
      </c>
      <c r="D94" s="3" t="s">
        <v>17</v>
      </c>
      <c r="E94" s="3" t="s">
        <v>18</v>
      </c>
      <c r="F94" s="3" t="s">
        <v>19</v>
      </c>
      <c r="G94" s="3" t="s">
        <v>20</v>
      </c>
      <c r="H94" s="4" t="s">
        <v>1</v>
      </c>
      <c r="I94" s="3" t="s">
        <v>21</v>
      </c>
      <c r="J94" s="3" t="s">
        <v>22</v>
      </c>
      <c r="K94" s="4" t="s">
        <v>2</v>
      </c>
      <c r="L94" s="3" t="s">
        <v>33</v>
      </c>
      <c r="M94" s="3" t="s">
        <v>34</v>
      </c>
      <c r="N94" s="5" t="s">
        <v>3</v>
      </c>
      <c r="O94" s="5" t="s">
        <v>4</v>
      </c>
      <c r="P94" s="4" t="s">
        <v>32</v>
      </c>
      <c r="Q94" s="3" t="s">
        <v>5</v>
      </c>
      <c r="R94" s="3" t="s">
        <v>6</v>
      </c>
      <c r="S94" s="124" t="s">
        <v>7</v>
      </c>
      <c r="T94" s="84" t="s">
        <v>105</v>
      </c>
      <c r="U94" s="84" t="s">
        <v>106</v>
      </c>
    </row>
    <row r="95" spans="1:22" s="98" customFormat="1" ht="15.95" hidden="1" customHeight="1">
      <c r="A95" s="91"/>
      <c r="B95" s="38"/>
      <c r="C95" s="39"/>
      <c r="D95" s="38" t="s">
        <v>274</v>
      </c>
      <c r="E95" s="40"/>
      <c r="F95" s="39"/>
      <c r="G95" s="41"/>
      <c r="H95" s="39"/>
      <c r="I95" s="39"/>
      <c r="J95" s="39"/>
      <c r="K95" s="39"/>
      <c r="L95" s="39"/>
      <c r="M95" s="39"/>
      <c r="N95" s="42"/>
      <c r="O95" s="43"/>
      <c r="P95" s="40"/>
      <c r="Q95" s="44"/>
      <c r="R95" s="44"/>
      <c r="S95" s="95"/>
      <c r="T95" s="96"/>
      <c r="U95" s="97"/>
    </row>
    <row r="96" spans="1:22" s="27" customFormat="1" hidden="1">
      <c r="A96" s="7" t="s">
        <v>135</v>
      </c>
      <c r="B96" s="8" t="s">
        <v>53</v>
      </c>
      <c r="C96" s="9"/>
      <c r="D96" s="8" t="s">
        <v>45</v>
      </c>
      <c r="E96" s="14" t="s">
        <v>112</v>
      </c>
      <c r="F96" s="11">
        <v>3</v>
      </c>
      <c r="G96" s="11" t="s">
        <v>73</v>
      </c>
      <c r="H96" s="9"/>
      <c r="I96" s="9">
        <v>1</v>
      </c>
      <c r="J96" s="9">
        <v>15</v>
      </c>
      <c r="K96" s="9">
        <f>J96-I96+1</f>
        <v>15</v>
      </c>
      <c r="L96" s="9">
        <v>30</v>
      </c>
      <c r="M96" s="9"/>
      <c r="N96" s="12">
        <f>L96/K96</f>
        <v>2</v>
      </c>
      <c r="O96" s="13">
        <f>M96/5</f>
        <v>0</v>
      </c>
      <c r="P96" s="14"/>
      <c r="Q96" s="15">
        <f>IF(K96=0,0,L96)</f>
        <v>30</v>
      </c>
      <c r="R96" s="16">
        <f>IF(K96=0,0,M96/1.5)</f>
        <v>0</v>
      </c>
      <c r="S96" s="13">
        <f>P96+Q96+R96</f>
        <v>30</v>
      </c>
      <c r="T96" s="55"/>
    </row>
    <row r="97" spans="1:22" s="27" customFormat="1" hidden="1">
      <c r="A97" s="7" t="s">
        <v>134</v>
      </c>
      <c r="B97" s="8" t="s">
        <v>51</v>
      </c>
      <c r="C97" s="9"/>
      <c r="D97" s="8" t="s">
        <v>45</v>
      </c>
      <c r="E97" s="14" t="s">
        <v>112</v>
      </c>
      <c r="F97" s="24">
        <v>3</v>
      </c>
      <c r="G97" s="11" t="s">
        <v>72</v>
      </c>
      <c r="H97" s="9"/>
      <c r="I97" s="9">
        <v>1</v>
      </c>
      <c r="J97" s="9">
        <v>15</v>
      </c>
      <c r="K97" s="9">
        <f>J97-I97+1</f>
        <v>15</v>
      </c>
      <c r="L97" s="9">
        <v>30</v>
      </c>
      <c r="M97" s="9"/>
      <c r="N97" s="12">
        <f>L97/K97</f>
        <v>2</v>
      </c>
      <c r="O97" s="13">
        <f>M97/5</f>
        <v>0</v>
      </c>
      <c r="P97" s="14"/>
      <c r="Q97" s="15">
        <f>IF(K97=0,0,L97)</f>
        <v>30</v>
      </c>
      <c r="R97" s="16">
        <f>IF(K97=0,0,M97/1.5)</f>
        <v>0</v>
      </c>
      <c r="S97" s="13">
        <f>P97+Q97+R97</f>
        <v>30</v>
      </c>
      <c r="T97" s="55"/>
    </row>
    <row r="98" spans="1:22" s="28" customFormat="1" hidden="1">
      <c r="A98" s="7" t="s">
        <v>54</v>
      </c>
      <c r="B98" s="8" t="s">
        <v>57</v>
      </c>
      <c r="C98" s="9">
        <v>2</v>
      </c>
      <c r="D98" s="8" t="s">
        <v>45</v>
      </c>
      <c r="E98" s="14" t="s">
        <v>35</v>
      </c>
      <c r="F98" s="11" t="s">
        <v>80</v>
      </c>
      <c r="G98" s="11" t="s">
        <v>37</v>
      </c>
      <c r="H98" s="9"/>
      <c r="I98" s="9">
        <v>1</v>
      </c>
      <c r="J98" s="9">
        <v>6</v>
      </c>
      <c r="K98" s="9">
        <f>J98-I98+1</f>
        <v>6</v>
      </c>
      <c r="L98" s="9"/>
      <c r="M98" s="9">
        <v>60</v>
      </c>
      <c r="N98" s="12">
        <f>L98/K98</f>
        <v>0</v>
      </c>
      <c r="O98" s="13">
        <f>M98/5</f>
        <v>12</v>
      </c>
      <c r="P98" s="14"/>
      <c r="Q98" s="15">
        <f>IF(K98=0,0,L98)</f>
        <v>0</v>
      </c>
      <c r="R98" s="16">
        <f>IF(K98=0,0,M98/1.5)</f>
        <v>40</v>
      </c>
      <c r="S98" s="13">
        <f>P98+Q98+R98</f>
        <v>40</v>
      </c>
      <c r="T98" s="55"/>
      <c r="U98" s="27"/>
    </row>
    <row r="99" spans="1:22" s="28" customFormat="1" ht="18.75" hidden="1">
      <c r="A99" s="7"/>
      <c r="B99" s="8"/>
      <c r="C99" s="9"/>
      <c r="D99" s="8"/>
      <c r="E99" s="14"/>
      <c r="F99" s="11"/>
      <c r="G99" s="11"/>
      <c r="H99" s="9"/>
      <c r="I99" s="9"/>
      <c r="J99" s="9"/>
      <c r="K99" s="9"/>
      <c r="L99" s="9"/>
      <c r="M99" s="9"/>
      <c r="N99" s="12"/>
      <c r="O99" s="13"/>
      <c r="P99" s="14"/>
      <c r="Q99" s="15"/>
      <c r="R99" s="15" t="s">
        <v>107</v>
      </c>
      <c r="S99" s="92">
        <f>SUM(S96:S98)</f>
        <v>100</v>
      </c>
      <c r="T99" s="93">
        <v>270</v>
      </c>
      <c r="U99" s="94">
        <f>S99-T99</f>
        <v>-170</v>
      </c>
    </row>
    <row r="100" spans="1:22" s="98" customFormat="1" ht="15.95" customHeight="1">
      <c r="A100" s="91"/>
      <c r="B100" s="38"/>
      <c r="C100" s="39"/>
      <c r="D100" s="38" t="s">
        <v>278</v>
      </c>
      <c r="E100" s="40"/>
      <c r="F100" s="39"/>
      <c r="G100" s="41"/>
      <c r="H100" s="39"/>
      <c r="I100" s="39"/>
      <c r="J100" s="39"/>
      <c r="K100" s="39"/>
      <c r="L100" s="39"/>
      <c r="M100" s="39"/>
      <c r="N100" s="42"/>
      <c r="O100" s="43"/>
      <c r="P100" s="40"/>
      <c r="Q100" s="44"/>
      <c r="R100" s="44"/>
      <c r="S100" s="43" t="s">
        <v>105</v>
      </c>
      <c r="T100" s="96"/>
      <c r="U100" s="97"/>
      <c r="V100" s="177">
        <v>446</v>
      </c>
    </row>
    <row r="101" spans="1:22" s="26" customFormat="1" ht="15.95" customHeight="1">
      <c r="A101" s="30" t="s">
        <v>87</v>
      </c>
      <c r="B101" s="8" t="s">
        <v>52</v>
      </c>
      <c r="C101" s="9"/>
      <c r="D101" s="10" t="s">
        <v>45</v>
      </c>
      <c r="E101" s="10" t="s">
        <v>289</v>
      </c>
      <c r="F101" s="11" t="s">
        <v>290</v>
      </c>
      <c r="G101" s="11"/>
      <c r="H101" s="9" t="s">
        <v>73</v>
      </c>
      <c r="I101" s="9">
        <v>26</v>
      </c>
      <c r="J101" s="9">
        <v>29</v>
      </c>
      <c r="K101" s="9">
        <f>J101-I101+1</f>
        <v>4</v>
      </c>
      <c r="L101" s="9"/>
      <c r="M101" s="9">
        <v>120</v>
      </c>
      <c r="N101" s="12">
        <f>L101/K101</f>
        <v>0</v>
      </c>
      <c r="O101" s="13">
        <f>M101/5</f>
        <v>24</v>
      </c>
      <c r="P101" s="14"/>
      <c r="Q101" s="15">
        <f>IF(K101=0,0,L101)</f>
        <v>0</v>
      </c>
      <c r="R101" s="16">
        <f>IF(K101=0,0,M101/1.5)</f>
        <v>80</v>
      </c>
      <c r="S101" s="13">
        <f>P101+Q101+R101</f>
        <v>80</v>
      </c>
    </row>
    <row r="102" spans="1:22" s="26" customFormat="1" ht="15.95" customHeight="1">
      <c r="A102" s="30" t="s">
        <v>303</v>
      </c>
      <c r="B102" s="8" t="s">
        <v>307</v>
      </c>
      <c r="C102" s="9"/>
      <c r="D102" s="10" t="s">
        <v>45</v>
      </c>
      <c r="E102" s="10" t="s">
        <v>298</v>
      </c>
      <c r="F102" s="24">
        <v>3</v>
      </c>
      <c r="G102" s="11" t="s">
        <v>301</v>
      </c>
      <c r="H102" s="9"/>
      <c r="I102" s="9">
        <v>37</v>
      </c>
      <c r="J102" s="9">
        <v>42</v>
      </c>
      <c r="K102" s="9">
        <f>J102-I102+1</f>
        <v>6</v>
      </c>
      <c r="L102" s="9">
        <v>30</v>
      </c>
      <c r="M102" s="9"/>
      <c r="N102" s="12">
        <f>L102/K102</f>
        <v>5</v>
      </c>
      <c r="O102" s="13">
        <f>M102/5</f>
        <v>0</v>
      </c>
      <c r="P102" s="14"/>
      <c r="Q102" s="15">
        <f>IF(K102=0,0,L102)</f>
        <v>30</v>
      </c>
      <c r="R102" s="16">
        <f>IF(K102=0,0,M102/1.5)</f>
        <v>0</v>
      </c>
      <c r="S102" s="13">
        <f>P102+Q102+R102</f>
        <v>30</v>
      </c>
    </row>
    <row r="103" spans="1:22" s="26" customFormat="1" ht="15.95" customHeight="1">
      <c r="A103" s="30" t="s">
        <v>303</v>
      </c>
      <c r="B103" s="8" t="s">
        <v>311</v>
      </c>
      <c r="C103" s="9"/>
      <c r="D103" s="10" t="s">
        <v>45</v>
      </c>
      <c r="E103" s="10" t="s">
        <v>298</v>
      </c>
      <c r="F103" s="11">
        <v>6</v>
      </c>
      <c r="G103" s="11" t="s">
        <v>75</v>
      </c>
      <c r="H103" s="9"/>
      <c r="I103" s="9">
        <v>25</v>
      </c>
      <c r="J103" s="9">
        <v>34</v>
      </c>
      <c r="K103" s="9">
        <f>J103-I103+1</f>
        <v>10</v>
      </c>
      <c r="L103" s="9">
        <v>30</v>
      </c>
      <c r="M103" s="9"/>
      <c r="N103" s="12">
        <f>L103/K103</f>
        <v>3</v>
      </c>
      <c r="O103" s="13">
        <f>M103/5</f>
        <v>0</v>
      </c>
      <c r="P103" s="14"/>
      <c r="Q103" s="15">
        <f>IF(K103=0,0,L103)</f>
        <v>30</v>
      </c>
      <c r="R103" s="16">
        <f>IF(K103=0,0,M103/1.5)</f>
        <v>0</v>
      </c>
      <c r="S103" s="13">
        <f>P103+Q103+R103</f>
        <v>30</v>
      </c>
    </row>
    <row r="104" spans="1:22" s="26" customFormat="1" ht="15.95" customHeight="1">
      <c r="A104" s="30" t="s">
        <v>303</v>
      </c>
      <c r="B104" s="8" t="s">
        <v>309</v>
      </c>
      <c r="C104" s="9"/>
      <c r="D104" s="10" t="s">
        <v>45</v>
      </c>
      <c r="E104" s="10" t="s">
        <v>298</v>
      </c>
      <c r="F104" s="11">
        <v>6</v>
      </c>
      <c r="G104" s="11" t="s">
        <v>83</v>
      </c>
      <c r="H104" s="9"/>
      <c r="I104" s="9">
        <v>25</v>
      </c>
      <c r="J104" s="9">
        <v>34</v>
      </c>
      <c r="K104" s="9">
        <f>J104-I104+1</f>
        <v>10</v>
      </c>
      <c r="L104" s="9">
        <v>30</v>
      </c>
      <c r="M104" s="9"/>
      <c r="N104" s="12">
        <f>L104/K104</f>
        <v>3</v>
      </c>
      <c r="O104" s="13">
        <f>M104/5</f>
        <v>0</v>
      </c>
      <c r="P104" s="14"/>
      <c r="Q104" s="15">
        <f>IF(K104=0,0,L104)</f>
        <v>30</v>
      </c>
      <c r="R104" s="16">
        <f>IF(K104=0,0,M104/1.5)</f>
        <v>0</v>
      </c>
      <c r="S104" s="13">
        <f>P104+Q104+R104</f>
        <v>30</v>
      </c>
    </row>
    <row r="105" spans="1:22" s="26" customFormat="1" ht="15.95" customHeight="1">
      <c r="A105" s="30" t="s">
        <v>303</v>
      </c>
      <c r="B105" s="8" t="s">
        <v>310</v>
      </c>
      <c r="C105" s="9"/>
      <c r="D105" s="10" t="s">
        <v>45</v>
      </c>
      <c r="E105" s="10" t="s">
        <v>298</v>
      </c>
      <c r="F105" s="11">
        <v>6</v>
      </c>
      <c r="G105" s="11" t="s">
        <v>158</v>
      </c>
      <c r="H105" s="9"/>
      <c r="I105" s="9">
        <v>25</v>
      </c>
      <c r="J105" s="9">
        <v>34</v>
      </c>
      <c r="K105" s="9">
        <f>J105-I105+1</f>
        <v>10</v>
      </c>
      <c r="L105" s="9">
        <v>30</v>
      </c>
      <c r="M105" s="9"/>
      <c r="N105" s="12">
        <f>L105/K105</f>
        <v>3</v>
      </c>
      <c r="O105" s="13">
        <f>M105/5</f>
        <v>0</v>
      </c>
      <c r="P105" s="14"/>
      <c r="Q105" s="15">
        <f>IF(K105=0,0,L105)</f>
        <v>30</v>
      </c>
      <c r="R105" s="16">
        <f>IF(K105=0,0,M105/1.5)</f>
        <v>0</v>
      </c>
      <c r="S105" s="13">
        <f>P105+Q105+R105</f>
        <v>30</v>
      </c>
    </row>
    <row r="106" spans="1:22" s="26" customFormat="1" ht="15.95" customHeight="1">
      <c r="A106" s="7" t="s">
        <v>134</v>
      </c>
      <c r="B106" s="8" t="s">
        <v>50</v>
      </c>
      <c r="C106" s="9"/>
      <c r="D106" s="10" t="s">
        <v>45</v>
      </c>
      <c r="E106" s="10" t="s">
        <v>308</v>
      </c>
      <c r="F106" s="11" t="s">
        <v>77</v>
      </c>
      <c r="G106" s="11" t="s">
        <v>312</v>
      </c>
      <c r="H106" s="9"/>
      <c r="I106" s="9">
        <v>44</v>
      </c>
      <c r="J106" s="9">
        <v>46</v>
      </c>
      <c r="K106" s="9">
        <f>J106-I106+1</f>
        <v>3</v>
      </c>
      <c r="L106" s="9">
        <v>30</v>
      </c>
      <c r="M106" s="9"/>
      <c r="N106" s="12">
        <f>L106/K106</f>
        <v>10</v>
      </c>
      <c r="O106" s="13">
        <f>M106/5</f>
        <v>0</v>
      </c>
      <c r="P106" s="14"/>
      <c r="Q106" s="15">
        <f>IF(K106=0,0,L106)</f>
        <v>30</v>
      </c>
      <c r="R106" s="16">
        <f>IF(K106=0,0,M106/1.5)</f>
        <v>0</v>
      </c>
      <c r="S106" s="13">
        <f>P106+Q106+R106</f>
        <v>30</v>
      </c>
    </row>
    <row r="107" spans="1:22" s="26" customFormat="1" ht="15.95" customHeight="1">
      <c r="A107" s="7" t="s">
        <v>134</v>
      </c>
      <c r="B107" s="8" t="s">
        <v>51</v>
      </c>
      <c r="C107" s="9"/>
      <c r="D107" s="10" t="s">
        <v>45</v>
      </c>
      <c r="E107" s="10" t="s">
        <v>308</v>
      </c>
      <c r="F107" s="11" t="s">
        <v>77</v>
      </c>
      <c r="G107" s="11" t="s">
        <v>301</v>
      </c>
      <c r="H107" s="9"/>
      <c r="I107" s="9">
        <v>44</v>
      </c>
      <c r="J107" s="9">
        <v>46</v>
      </c>
      <c r="K107" s="9">
        <f>J107-I107+1</f>
        <v>3</v>
      </c>
      <c r="L107" s="9">
        <v>30</v>
      </c>
      <c r="M107" s="9"/>
      <c r="N107" s="12">
        <f>L107/K107</f>
        <v>10</v>
      </c>
      <c r="O107" s="13">
        <f>M107/5</f>
        <v>0</v>
      </c>
      <c r="P107" s="14"/>
      <c r="Q107" s="15">
        <f>IF(K107=0,0,L107)</f>
        <v>30</v>
      </c>
      <c r="R107" s="16">
        <f>IF(K107=0,0,M107/1.5)</f>
        <v>0</v>
      </c>
      <c r="S107" s="13">
        <f>P107+Q107+R107</f>
        <v>30</v>
      </c>
    </row>
    <row r="108" spans="1:22" s="26" customFormat="1" ht="15.95" customHeight="1">
      <c r="A108" s="7" t="s">
        <v>135</v>
      </c>
      <c r="B108" s="8" t="s">
        <v>52</v>
      </c>
      <c r="C108" s="9"/>
      <c r="D108" s="10" t="s">
        <v>45</v>
      </c>
      <c r="E108" s="10" t="s">
        <v>308</v>
      </c>
      <c r="F108" s="11" t="s">
        <v>74</v>
      </c>
      <c r="G108" s="11" t="s">
        <v>95</v>
      </c>
      <c r="H108" s="9"/>
      <c r="I108" s="9">
        <v>44</v>
      </c>
      <c r="J108" s="9">
        <v>46</v>
      </c>
      <c r="K108" s="9">
        <f>J108-I108+1</f>
        <v>3</v>
      </c>
      <c r="L108" s="9">
        <v>30</v>
      </c>
      <c r="M108" s="9"/>
      <c r="N108" s="12">
        <f>L108/K108</f>
        <v>10</v>
      </c>
      <c r="O108" s="13">
        <f>M108/5</f>
        <v>0</v>
      </c>
      <c r="P108" s="14"/>
      <c r="Q108" s="15">
        <f>IF(K108=0,0,L108)</f>
        <v>30</v>
      </c>
      <c r="R108" s="16">
        <f>IF(K108=0,0,M108/1.5)</f>
        <v>0</v>
      </c>
      <c r="S108" s="13">
        <f>P108+Q108+R108</f>
        <v>30</v>
      </c>
    </row>
    <row r="109" spans="1:22" s="26" customFormat="1" ht="15.95" customHeight="1">
      <c r="A109" s="7" t="s">
        <v>147</v>
      </c>
      <c r="B109" s="8" t="s">
        <v>210</v>
      </c>
      <c r="C109" s="9"/>
      <c r="D109" s="10" t="s">
        <v>45</v>
      </c>
      <c r="E109" s="10" t="s">
        <v>306</v>
      </c>
      <c r="F109" s="24">
        <v>2</v>
      </c>
      <c r="G109" s="11"/>
      <c r="H109" s="9" t="s">
        <v>296</v>
      </c>
      <c r="I109" s="9">
        <v>36</v>
      </c>
      <c r="J109" s="9">
        <v>42</v>
      </c>
      <c r="K109" s="9">
        <f>J109-I109+1</f>
        <v>7</v>
      </c>
      <c r="L109" s="9"/>
      <c r="M109" s="9">
        <v>84</v>
      </c>
      <c r="N109" s="12">
        <f>L109/K109</f>
        <v>0</v>
      </c>
      <c r="O109" s="13">
        <f>M109/5</f>
        <v>16.8</v>
      </c>
      <c r="P109" s="14"/>
      <c r="Q109" s="15">
        <f>IF(K109=0,0,L109)</f>
        <v>0</v>
      </c>
      <c r="R109" s="16">
        <f>IF(K109=0,0,M109/1.5)</f>
        <v>56</v>
      </c>
      <c r="S109" s="13">
        <f>P109+Q109+R109</f>
        <v>56</v>
      </c>
    </row>
    <row r="110" spans="1:22" s="26" customFormat="1" ht="15.95" customHeight="1">
      <c r="A110" s="30"/>
      <c r="B110" s="8"/>
      <c r="C110" s="9"/>
      <c r="D110" s="8"/>
      <c r="E110" s="14"/>
      <c r="F110" s="24"/>
      <c r="G110" s="11"/>
      <c r="H110" s="9"/>
      <c r="I110" s="9"/>
      <c r="J110" s="9"/>
      <c r="K110" s="9"/>
      <c r="L110" s="9"/>
      <c r="M110" s="9"/>
      <c r="N110" s="12"/>
      <c r="O110" s="13"/>
      <c r="P110" s="14"/>
      <c r="Q110" s="15"/>
      <c r="R110" s="15" t="s">
        <v>107</v>
      </c>
      <c r="S110" s="92">
        <f>SUM(S101:S109)</f>
        <v>346</v>
      </c>
      <c r="T110" s="93">
        <v>270</v>
      </c>
      <c r="U110" s="94">
        <f>S110-T110</f>
        <v>76</v>
      </c>
    </row>
    <row r="111" spans="1:22" s="98" customFormat="1" ht="15.95" customHeight="1">
      <c r="A111" s="91"/>
      <c r="B111" s="38"/>
      <c r="C111" s="39"/>
      <c r="D111" s="178" t="s">
        <v>279</v>
      </c>
      <c r="E111" s="40"/>
      <c r="F111" s="39"/>
      <c r="G111" s="41"/>
      <c r="H111" s="39"/>
      <c r="I111" s="39"/>
      <c r="J111" s="39"/>
      <c r="K111" s="39"/>
      <c r="L111" s="39"/>
      <c r="M111" s="39"/>
      <c r="N111" s="42"/>
      <c r="O111" s="43"/>
      <c r="P111" s="40"/>
      <c r="Q111" s="44"/>
      <c r="R111" s="44"/>
      <c r="S111" s="95">
        <f>S99+S110</f>
        <v>446</v>
      </c>
      <c r="T111" s="96"/>
      <c r="U111" s="97"/>
    </row>
    <row r="112" spans="1:22" s="98" customFormat="1" ht="15.95" customHeight="1">
      <c r="A112" s="91"/>
      <c r="B112" s="38"/>
      <c r="C112" s="39"/>
      <c r="D112" s="178" t="s">
        <v>280</v>
      </c>
      <c r="E112" s="40"/>
      <c r="F112" s="39"/>
      <c r="G112" s="41"/>
      <c r="H112" s="39"/>
      <c r="I112" s="39"/>
      <c r="J112" s="39"/>
      <c r="K112" s="39"/>
      <c r="L112" s="39"/>
      <c r="M112" s="39"/>
      <c r="N112" s="42"/>
      <c r="O112" s="43"/>
      <c r="P112" s="40"/>
      <c r="Q112" s="44"/>
      <c r="R112" s="44"/>
      <c r="S112" s="95">
        <f>S111*0.1</f>
        <v>44.6</v>
      </c>
      <c r="T112" s="96"/>
      <c r="U112" s="97"/>
    </row>
    <row r="113" spans="1:21" s="162" customFormat="1" ht="15.95" customHeight="1">
      <c r="A113" s="151"/>
      <c r="B113" s="152"/>
      <c r="C113" s="153"/>
      <c r="D113" s="179" t="s">
        <v>281</v>
      </c>
      <c r="E113" s="154"/>
      <c r="F113" s="153"/>
      <c r="G113" s="155"/>
      <c r="H113" s="153"/>
      <c r="I113" s="153"/>
      <c r="J113" s="153"/>
      <c r="K113" s="153"/>
      <c r="L113" s="153"/>
      <c r="M113" s="153"/>
      <c r="N113" s="156"/>
      <c r="O113" s="157"/>
      <c r="P113" s="154"/>
      <c r="Q113" s="158"/>
      <c r="R113" s="158"/>
      <c r="S113" s="159">
        <v>39</v>
      </c>
      <c r="T113" s="160"/>
      <c r="U113" s="161"/>
    </row>
    <row r="114" spans="1:21" s="174" customFormat="1" ht="15.95" customHeight="1">
      <c r="A114" s="163"/>
      <c r="B114" s="164"/>
      <c r="C114" s="165"/>
      <c r="D114" s="180" t="s">
        <v>282</v>
      </c>
      <c r="E114" s="166"/>
      <c r="F114" s="165"/>
      <c r="G114" s="167"/>
      <c r="H114" s="165"/>
      <c r="I114" s="165"/>
      <c r="J114" s="165"/>
      <c r="K114" s="165"/>
      <c r="L114" s="165"/>
      <c r="M114" s="165"/>
      <c r="N114" s="168"/>
      <c r="O114" s="169"/>
      <c r="P114" s="166"/>
      <c r="Q114" s="170"/>
      <c r="R114" s="170"/>
      <c r="S114" s="171">
        <f>S111+S112+S113-446</f>
        <v>83.600000000000023</v>
      </c>
      <c r="T114" s="172"/>
      <c r="U114" s="173"/>
    </row>
    <row r="115" spans="1:21" s="138" customFormat="1" ht="15.95" customHeight="1">
      <c r="A115" s="127"/>
      <c r="B115" s="128"/>
      <c r="C115" s="129"/>
      <c r="D115" s="128"/>
      <c r="E115" s="130"/>
      <c r="F115" s="129"/>
      <c r="G115" s="131"/>
      <c r="H115" s="129"/>
      <c r="I115" s="129"/>
      <c r="J115" s="129"/>
      <c r="K115" s="129"/>
      <c r="L115" s="129"/>
      <c r="M115" s="129"/>
      <c r="N115" s="132"/>
      <c r="O115" s="133"/>
      <c r="P115" s="130"/>
      <c r="Q115" s="134"/>
      <c r="R115" s="134"/>
      <c r="S115" s="135"/>
      <c r="T115" s="136"/>
      <c r="U115" s="137"/>
    </row>
    <row r="116" spans="1:21" s="27" customFormat="1" ht="25.5">
      <c r="A116" s="3" t="s">
        <v>15</v>
      </c>
      <c r="B116" s="3" t="s">
        <v>16</v>
      </c>
      <c r="C116" s="4" t="s">
        <v>0</v>
      </c>
      <c r="D116" s="3" t="s">
        <v>17</v>
      </c>
      <c r="E116" s="3" t="s">
        <v>18</v>
      </c>
      <c r="F116" s="3" t="s">
        <v>19</v>
      </c>
      <c r="G116" s="3" t="s">
        <v>20</v>
      </c>
      <c r="H116" s="4" t="s">
        <v>1</v>
      </c>
      <c r="I116" s="3" t="s">
        <v>21</v>
      </c>
      <c r="J116" s="3" t="s">
        <v>22</v>
      </c>
      <c r="K116" s="4" t="s">
        <v>2</v>
      </c>
      <c r="L116" s="3" t="s">
        <v>33</v>
      </c>
      <c r="M116" s="3" t="s">
        <v>34</v>
      </c>
      <c r="N116" s="5" t="s">
        <v>3</v>
      </c>
      <c r="O116" s="5" t="s">
        <v>4</v>
      </c>
      <c r="P116" s="4" t="s">
        <v>32</v>
      </c>
      <c r="Q116" s="3" t="s">
        <v>5</v>
      </c>
      <c r="R116" s="3" t="s">
        <v>6</v>
      </c>
      <c r="S116" s="124" t="s">
        <v>7</v>
      </c>
      <c r="T116" s="84" t="s">
        <v>105</v>
      </c>
      <c r="U116" s="84" t="s">
        <v>106</v>
      </c>
    </row>
    <row r="117" spans="1:21" s="27" customFormat="1">
      <c r="A117" s="7" t="s">
        <v>8</v>
      </c>
      <c r="B117" s="8" t="s">
        <v>51</v>
      </c>
      <c r="C117" s="9">
        <v>1</v>
      </c>
      <c r="D117" s="8" t="s">
        <v>26</v>
      </c>
      <c r="E117" s="7" t="s">
        <v>14</v>
      </c>
      <c r="F117" s="11" t="s">
        <v>80</v>
      </c>
      <c r="G117" s="11" t="s">
        <v>36</v>
      </c>
      <c r="H117" s="9">
        <v>1</v>
      </c>
      <c r="I117" s="9">
        <v>1</v>
      </c>
      <c r="J117" s="9">
        <v>6</v>
      </c>
      <c r="K117" s="9">
        <f>J117-I117+1</f>
        <v>6</v>
      </c>
      <c r="L117" s="9"/>
      <c r="M117" s="9">
        <v>60</v>
      </c>
      <c r="N117" s="12">
        <f>L117/K117</f>
        <v>0</v>
      </c>
      <c r="O117" s="13">
        <f>M117/5</f>
        <v>12</v>
      </c>
      <c r="P117" s="14"/>
      <c r="Q117" s="15">
        <f>IF(K117=0,0,L117)</f>
        <v>0</v>
      </c>
      <c r="R117" s="16">
        <f>IF(K117=0,0,M117/1.5)</f>
        <v>40</v>
      </c>
      <c r="S117" s="13">
        <f>P117+Q117+R117</f>
        <v>40</v>
      </c>
      <c r="T117" s="55"/>
      <c r="U117" s="56"/>
    </row>
    <row r="118" spans="1:21" s="28" customFormat="1">
      <c r="A118" s="7" t="s">
        <v>8</v>
      </c>
      <c r="B118" s="8" t="s">
        <v>51</v>
      </c>
      <c r="C118" s="9">
        <v>2</v>
      </c>
      <c r="D118" s="8" t="s">
        <v>26</v>
      </c>
      <c r="E118" s="7" t="s">
        <v>14</v>
      </c>
      <c r="F118" s="11" t="s">
        <v>80</v>
      </c>
      <c r="G118" s="11" t="s">
        <v>37</v>
      </c>
      <c r="H118" s="9">
        <v>1</v>
      </c>
      <c r="I118" s="9">
        <v>1</v>
      </c>
      <c r="J118" s="9">
        <v>6</v>
      </c>
      <c r="K118" s="9">
        <f>J118-I118+1</f>
        <v>6</v>
      </c>
      <c r="L118" s="9"/>
      <c r="M118" s="9">
        <v>60</v>
      </c>
      <c r="N118" s="12">
        <f>L118/K118</f>
        <v>0</v>
      </c>
      <c r="O118" s="13">
        <f>M118/5</f>
        <v>12</v>
      </c>
      <c r="P118" s="14"/>
      <c r="Q118" s="15">
        <f>IF(K118=0,0,L118)</f>
        <v>0</v>
      </c>
      <c r="R118" s="16">
        <f>IF(K118=0,0,M118/1.5)</f>
        <v>40</v>
      </c>
      <c r="S118" s="13">
        <f>P118+Q118+R118</f>
        <v>40</v>
      </c>
      <c r="T118" s="55"/>
      <c r="U118" s="56"/>
    </row>
    <row r="119" spans="1:21" s="27" customFormat="1">
      <c r="A119" s="7" t="s">
        <v>8</v>
      </c>
      <c r="B119" s="8" t="s">
        <v>53</v>
      </c>
      <c r="C119" s="9">
        <v>2</v>
      </c>
      <c r="D119" s="8" t="s">
        <v>26</v>
      </c>
      <c r="E119" s="7" t="s">
        <v>14</v>
      </c>
      <c r="F119" s="11" t="s">
        <v>80</v>
      </c>
      <c r="G119" s="11" t="s">
        <v>37</v>
      </c>
      <c r="H119" s="9">
        <v>1</v>
      </c>
      <c r="I119" s="9">
        <v>7</v>
      </c>
      <c r="J119" s="9">
        <v>12</v>
      </c>
      <c r="K119" s="9">
        <f>J119-I119+1</f>
        <v>6</v>
      </c>
      <c r="L119" s="9"/>
      <c r="M119" s="9">
        <v>60</v>
      </c>
      <c r="N119" s="12">
        <f>L119/K119</f>
        <v>0</v>
      </c>
      <c r="O119" s="13">
        <f>M119/5</f>
        <v>12</v>
      </c>
      <c r="P119" s="14"/>
      <c r="Q119" s="15">
        <f>IF(K119=0,0,L119)</f>
        <v>0</v>
      </c>
      <c r="R119" s="16">
        <f>IF(K119=0,0,M119/1.5)</f>
        <v>40</v>
      </c>
      <c r="S119" s="13">
        <f>P119+Q119+R119</f>
        <v>40</v>
      </c>
      <c r="T119" s="31"/>
    </row>
    <row r="120" spans="1:21" s="27" customFormat="1">
      <c r="A120" s="7" t="s">
        <v>8</v>
      </c>
      <c r="B120" s="8" t="s">
        <v>79</v>
      </c>
      <c r="C120" s="9">
        <v>2</v>
      </c>
      <c r="D120" s="8" t="s">
        <v>26</v>
      </c>
      <c r="E120" s="7" t="s">
        <v>131</v>
      </c>
      <c r="F120" s="11" t="s">
        <v>78</v>
      </c>
      <c r="G120" s="11" t="s">
        <v>37</v>
      </c>
      <c r="H120" s="9">
        <v>2</v>
      </c>
      <c r="I120" s="9">
        <v>2</v>
      </c>
      <c r="J120" s="9">
        <v>11</v>
      </c>
      <c r="K120" s="9">
        <f>J120-I120+1</f>
        <v>10</v>
      </c>
      <c r="L120" s="9"/>
      <c r="M120" s="9">
        <v>120</v>
      </c>
      <c r="N120" s="12">
        <f>L120/K120</f>
        <v>0</v>
      </c>
      <c r="O120" s="13">
        <f>M120/5</f>
        <v>24</v>
      </c>
      <c r="P120" s="14"/>
      <c r="Q120" s="15">
        <f>IF(K120=0,0,L120)</f>
        <v>0</v>
      </c>
      <c r="R120" s="16">
        <f>IF(K120=0,0,M120/1.5)</f>
        <v>80</v>
      </c>
      <c r="S120" s="13">
        <f>P120+Q120+R120</f>
        <v>80</v>
      </c>
    </row>
    <row r="121" spans="1:21" s="27" customFormat="1" ht="18.75">
      <c r="A121" s="7"/>
      <c r="B121" s="8"/>
      <c r="C121" s="9"/>
      <c r="D121" s="8"/>
      <c r="E121" s="32"/>
      <c r="F121" s="11"/>
      <c r="G121" s="11"/>
      <c r="H121" s="9"/>
      <c r="I121" s="9"/>
      <c r="J121" s="9"/>
      <c r="K121" s="9"/>
      <c r="L121" s="9"/>
      <c r="M121" s="9"/>
      <c r="N121" s="12"/>
      <c r="O121" s="13"/>
      <c r="P121" s="14"/>
      <c r="Q121" s="15"/>
      <c r="R121" s="15" t="s">
        <v>107</v>
      </c>
      <c r="S121" s="92">
        <f>SUM(S117:S120)</f>
        <v>200</v>
      </c>
      <c r="T121" s="93">
        <v>270</v>
      </c>
      <c r="U121" s="94">
        <f>S121-T121</f>
        <v>-70</v>
      </c>
    </row>
    <row r="122" spans="1:21" s="98" customFormat="1" ht="15.95" customHeight="1">
      <c r="A122" s="91"/>
      <c r="B122" s="38"/>
      <c r="C122" s="39"/>
      <c r="D122" s="38" t="s">
        <v>274</v>
      </c>
      <c r="E122" s="40"/>
      <c r="F122" s="39"/>
      <c r="G122" s="41"/>
      <c r="H122" s="39"/>
      <c r="I122" s="39"/>
      <c r="J122" s="39"/>
      <c r="K122" s="39"/>
      <c r="L122" s="39"/>
      <c r="M122" s="39"/>
      <c r="N122" s="42"/>
      <c r="O122" s="43"/>
      <c r="P122" s="40"/>
      <c r="Q122" s="44"/>
      <c r="R122" s="44"/>
      <c r="S122" s="95"/>
      <c r="T122" s="96">
        <v>160</v>
      </c>
      <c r="U122" s="97"/>
    </row>
    <row r="123" spans="1:21" s="27" customFormat="1" ht="25.5">
      <c r="A123" s="3" t="s">
        <v>15</v>
      </c>
      <c r="B123" s="3" t="s">
        <v>16</v>
      </c>
      <c r="C123" s="4" t="s">
        <v>0</v>
      </c>
      <c r="D123" s="3" t="s">
        <v>17</v>
      </c>
      <c r="E123" s="3" t="s">
        <v>18</v>
      </c>
      <c r="F123" s="3" t="s">
        <v>19</v>
      </c>
      <c r="G123" s="3" t="s">
        <v>20</v>
      </c>
      <c r="H123" s="4" t="s">
        <v>1</v>
      </c>
      <c r="I123" s="3" t="s">
        <v>21</v>
      </c>
      <c r="J123" s="3" t="s">
        <v>22</v>
      </c>
      <c r="K123" s="4" t="s">
        <v>2</v>
      </c>
      <c r="L123" s="3" t="s">
        <v>33</v>
      </c>
      <c r="M123" s="3" t="s">
        <v>34</v>
      </c>
      <c r="N123" s="5" t="s">
        <v>3</v>
      </c>
      <c r="O123" s="5" t="s">
        <v>4</v>
      </c>
      <c r="P123" s="4" t="s">
        <v>32</v>
      </c>
      <c r="Q123" s="3" t="s">
        <v>5</v>
      </c>
      <c r="R123" s="3" t="s">
        <v>6</v>
      </c>
      <c r="S123" s="124" t="s">
        <v>7</v>
      </c>
      <c r="T123" s="84" t="s">
        <v>105</v>
      </c>
      <c r="U123" s="84" t="s">
        <v>106</v>
      </c>
    </row>
    <row r="124" spans="1:21" s="27" customFormat="1">
      <c r="A124" s="7" t="s">
        <v>137</v>
      </c>
      <c r="B124" s="8" t="s">
        <v>155</v>
      </c>
      <c r="C124" s="9"/>
      <c r="D124" s="8" t="s">
        <v>154</v>
      </c>
      <c r="E124" s="14" t="s">
        <v>156</v>
      </c>
      <c r="F124" s="11">
        <v>2</v>
      </c>
      <c r="G124" s="11" t="s">
        <v>74</v>
      </c>
      <c r="H124" s="9"/>
      <c r="I124" s="9">
        <v>5</v>
      </c>
      <c r="J124" s="9">
        <v>15</v>
      </c>
      <c r="K124" s="9">
        <f t="shared" ref="K124:K135" si="22">J124-I124+1</f>
        <v>11</v>
      </c>
      <c r="L124" s="9">
        <v>22</v>
      </c>
      <c r="M124" s="9"/>
      <c r="N124" s="12">
        <f t="shared" ref="N124:N135" si="23">L124/K124</f>
        <v>2</v>
      </c>
      <c r="O124" s="13">
        <f t="shared" ref="O124:O134" si="24">M124/5</f>
        <v>0</v>
      </c>
      <c r="P124" s="14"/>
      <c r="Q124" s="15">
        <f t="shared" ref="Q124:Q134" si="25">IF(K124=0,0,L124)</f>
        <v>22</v>
      </c>
      <c r="R124" s="16">
        <f t="shared" ref="R124:R134" si="26">IF(K124=0,0,M124/1.5)</f>
        <v>0</v>
      </c>
      <c r="S124" s="13">
        <f t="shared" ref="S124:S134" si="27">P124+Q124+R124</f>
        <v>22</v>
      </c>
      <c r="T124" s="55"/>
    </row>
    <row r="125" spans="1:21" s="27" customFormat="1">
      <c r="A125" s="7" t="s">
        <v>137</v>
      </c>
      <c r="B125" s="8" t="s">
        <v>155</v>
      </c>
      <c r="C125" s="9"/>
      <c r="D125" s="8" t="s">
        <v>154</v>
      </c>
      <c r="E125" s="14" t="s">
        <v>156</v>
      </c>
      <c r="F125" s="24">
        <v>2</v>
      </c>
      <c r="G125" s="11">
        <v>5</v>
      </c>
      <c r="H125" s="9"/>
      <c r="I125" s="9">
        <v>16</v>
      </c>
      <c r="J125" s="9">
        <v>16</v>
      </c>
      <c r="K125" s="9">
        <f t="shared" si="22"/>
        <v>1</v>
      </c>
      <c r="L125" s="9">
        <v>1</v>
      </c>
      <c r="M125" s="9"/>
      <c r="N125" s="12">
        <f t="shared" si="23"/>
        <v>1</v>
      </c>
      <c r="O125" s="13">
        <f t="shared" si="24"/>
        <v>0</v>
      </c>
      <c r="P125" s="14"/>
      <c r="Q125" s="15">
        <f t="shared" si="25"/>
        <v>1</v>
      </c>
      <c r="R125" s="16">
        <f t="shared" si="26"/>
        <v>0</v>
      </c>
      <c r="S125" s="13">
        <f t="shared" si="27"/>
        <v>1</v>
      </c>
      <c r="T125" s="55"/>
    </row>
    <row r="126" spans="1:21" s="27" customFormat="1">
      <c r="A126" s="7"/>
      <c r="B126" s="8" t="s">
        <v>247</v>
      </c>
      <c r="C126" s="9"/>
      <c r="D126" s="8" t="s">
        <v>154</v>
      </c>
      <c r="E126" s="14" t="s">
        <v>248</v>
      </c>
      <c r="F126" s="24">
        <v>3</v>
      </c>
      <c r="G126" s="11" t="s">
        <v>249</v>
      </c>
      <c r="H126" s="9"/>
      <c r="I126" s="9">
        <v>6</v>
      </c>
      <c r="J126" s="9">
        <v>20</v>
      </c>
      <c r="K126" s="9">
        <f t="shared" si="22"/>
        <v>15</v>
      </c>
      <c r="L126" s="9">
        <v>45</v>
      </c>
      <c r="M126" s="9"/>
      <c r="N126" s="12"/>
      <c r="O126" s="13"/>
      <c r="P126" s="14"/>
      <c r="Q126" s="15">
        <v>45</v>
      </c>
      <c r="R126" s="16">
        <f t="shared" si="26"/>
        <v>0</v>
      </c>
      <c r="S126" s="13">
        <v>45</v>
      </c>
      <c r="T126" s="55"/>
    </row>
    <row r="127" spans="1:21" s="27" customFormat="1">
      <c r="A127" s="7"/>
      <c r="B127" s="8" t="s">
        <v>234</v>
      </c>
      <c r="C127" s="9"/>
      <c r="D127" s="8" t="s">
        <v>154</v>
      </c>
      <c r="E127" s="14" t="s">
        <v>156</v>
      </c>
      <c r="F127" s="11">
        <v>3</v>
      </c>
      <c r="G127" s="11" t="s">
        <v>235</v>
      </c>
      <c r="H127" s="9"/>
      <c r="I127" s="9">
        <v>7</v>
      </c>
      <c r="J127" s="9">
        <v>21</v>
      </c>
      <c r="K127" s="9">
        <f t="shared" si="22"/>
        <v>15</v>
      </c>
      <c r="L127" s="9">
        <v>30</v>
      </c>
      <c r="M127" s="9"/>
      <c r="N127" s="12">
        <f t="shared" si="23"/>
        <v>2</v>
      </c>
      <c r="O127" s="13">
        <f t="shared" si="24"/>
        <v>0</v>
      </c>
      <c r="P127" s="14"/>
      <c r="Q127" s="15">
        <f t="shared" si="25"/>
        <v>30</v>
      </c>
      <c r="R127" s="16">
        <f t="shared" si="26"/>
        <v>0</v>
      </c>
      <c r="S127" s="13">
        <f t="shared" si="27"/>
        <v>30</v>
      </c>
      <c r="T127" s="55"/>
    </row>
    <row r="128" spans="1:21" s="27" customFormat="1">
      <c r="A128" s="7" t="s">
        <v>178</v>
      </c>
      <c r="B128" s="8" t="s">
        <v>161</v>
      </c>
      <c r="C128" s="9"/>
      <c r="D128" s="8" t="s">
        <v>154</v>
      </c>
      <c r="E128" s="14" t="s">
        <v>156</v>
      </c>
      <c r="F128" s="11">
        <v>4</v>
      </c>
      <c r="G128" s="11" t="s">
        <v>75</v>
      </c>
      <c r="H128" s="9"/>
      <c r="I128" s="9">
        <v>5</v>
      </c>
      <c r="J128" s="9">
        <v>14</v>
      </c>
      <c r="K128" s="9">
        <f t="shared" si="22"/>
        <v>10</v>
      </c>
      <c r="L128" s="9">
        <v>30</v>
      </c>
      <c r="M128" s="9"/>
      <c r="N128" s="12">
        <f t="shared" si="23"/>
        <v>3</v>
      </c>
      <c r="O128" s="13">
        <f t="shared" si="24"/>
        <v>0</v>
      </c>
      <c r="P128" s="14"/>
      <c r="Q128" s="15">
        <f t="shared" si="25"/>
        <v>30</v>
      </c>
      <c r="R128" s="16">
        <f t="shared" si="26"/>
        <v>0</v>
      </c>
      <c r="S128" s="13">
        <f t="shared" si="27"/>
        <v>30</v>
      </c>
      <c r="T128" s="55"/>
    </row>
    <row r="129" spans="1:29" s="27" customFormat="1">
      <c r="A129" s="7" t="s">
        <v>179</v>
      </c>
      <c r="B129" s="8" t="s">
        <v>162</v>
      </c>
      <c r="C129" s="9"/>
      <c r="D129" s="8" t="s">
        <v>154</v>
      </c>
      <c r="E129" s="14" t="s">
        <v>156</v>
      </c>
      <c r="F129" s="11">
        <v>4</v>
      </c>
      <c r="G129" s="11" t="s">
        <v>74</v>
      </c>
      <c r="H129" s="9"/>
      <c r="I129" s="9">
        <v>5</v>
      </c>
      <c r="J129" s="9">
        <v>19</v>
      </c>
      <c r="K129" s="9">
        <f t="shared" si="22"/>
        <v>15</v>
      </c>
      <c r="L129" s="9">
        <v>30</v>
      </c>
      <c r="M129" s="9"/>
      <c r="N129" s="12">
        <f t="shared" si="23"/>
        <v>2</v>
      </c>
      <c r="O129" s="13">
        <f t="shared" si="24"/>
        <v>0</v>
      </c>
      <c r="P129" s="14"/>
      <c r="Q129" s="15">
        <f t="shared" si="25"/>
        <v>30</v>
      </c>
      <c r="R129" s="16">
        <f t="shared" si="26"/>
        <v>0</v>
      </c>
      <c r="S129" s="13">
        <f t="shared" si="27"/>
        <v>30</v>
      </c>
      <c r="T129" s="55"/>
    </row>
    <row r="130" spans="1:29" s="27" customFormat="1">
      <c r="A130" s="7"/>
      <c r="B130" s="8" t="s">
        <v>250</v>
      </c>
      <c r="C130" s="9"/>
      <c r="D130" s="8" t="s">
        <v>154</v>
      </c>
      <c r="E130" s="14" t="s">
        <v>248</v>
      </c>
      <c r="F130" s="24">
        <v>4</v>
      </c>
      <c r="G130" s="11" t="s">
        <v>158</v>
      </c>
      <c r="H130" s="9"/>
      <c r="I130" s="9">
        <v>6</v>
      </c>
      <c r="J130" s="9">
        <v>20</v>
      </c>
      <c r="K130" s="9">
        <f>J130-I130+1</f>
        <v>15</v>
      </c>
      <c r="L130" s="9">
        <v>45</v>
      </c>
      <c r="M130" s="9"/>
      <c r="N130" s="12"/>
      <c r="O130" s="13"/>
      <c r="P130" s="14"/>
      <c r="Q130" s="15">
        <v>45</v>
      </c>
      <c r="R130" s="16">
        <f>IF(K130=0,0,M130/1.5)</f>
        <v>0</v>
      </c>
      <c r="S130" s="13">
        <v>45</v>
      </c>
      <c r="T130" s="55"/>
    </row>
    <row r="131" spans="1:29" s="27" customFormat="1">
      <c r="A131" s="7"/>
      <c r="B131" s="8" t="s">
        <v>267</v>
      </c>
      <c r="C131" s="9"/>
      <c r="D131" s="8" t="s">
        <v>154</v>
      </c>
      <c r="E131" s="14" t="s">
        <v>248</v>
      </c>
      <c r="F131" s="24">
        <v>4</v>
      </c>
      <c r="G131" s="11" t="s">
        <v>268</v>
      </c>
      <c r="H131" s="9"/>
      <c r="I131" s="9">
        <v>6</v>
      </c>
      <c r="J131" s="9">
        <v>20</v>
      </c>
      <c r="K131" s="9">
        <f>J131-I131+1</f>
        <v>15</v>
      </c>
      <c r="L131" s="9">
        <v>45</v>
      </c>
      <c r="M131" s="9"/>
      <c r="N131" s="12"/>
      <c r="O131" s="13"/>
      <c r="P131" s="14"/>
      <c r="Q131" s="15">
        <v>45</v>
      </c>
      <c r="R131" s="16">
        <f>IF(K131=0,0,M131/1.5)</f>
        <v>0</v>
      </c>
      <c r="S131" s="13">
        <v>45</v>
      </c>
      <c r="T131" s="55"/>
    </row>
    <row r="132" spans="1:29" s="27" customFormat="1">
      <c r="A132" s="7" t="s">
        <v>179</v>
      </c>
      <c r="B132" s="8" t="s">
        <v>157</v>
      </c>
      <c r="C132" s="9"/>
      <c r="D132" s="8" t="s">
        <v>154</v>
      </c>
      <c r="E132" s="14" t="s">
        <v>156</v>
      </c>
      <c r="F132" s="11">
        <v>5</v>
      </c>
      <c r="G132" s="11" t="s">
        <v>158</v>
      </c>
      <c r="H132" s="9"/>
      <c r="I132" s="9">
        <v>5</v>
      </c>
      <c r="J132" s="9">
        <v>14</v>
      </c>
      <c r="K132" s="9">
        <f t="shared" si="22"/>
        <v>10</v>
      </c>
      <c r="L132" s="9">
        <v>30</v>
      </c>
      <c r="M132" s="9"/>
      <c r="N132" s="12">
        <f t="shared" si="23"/>
        <v>3</v>
      </c>
      <c r="O132" s="13">
        <f t="shared" si="24"/>
        <v>0</v>
      </c>
      <c r="P132" s="14"/>
      <c r="Q132" s="15">
        <f t="shared" si="25"/>
        <v>30</v>
      </c>
      <c r="R132" s="16">
        <f t="shared" si="26"/>
        <v>0</v>
      </c>
      <c r="S132" s="13">
        <f t="shared" si="27"/>
        <v>30</v>
      </c>
      <c r="T132" s="55"/>
    </row>
    <row r="133" spans="1:29" s="27" customFormat="1">
      <c r="A133" s="7" t="s">
        <v>135</v>
      </c>
      <c r="B133" s="8" t="s">
        <v>155</v>
      </c>
      <c r="C133" s="9"/>
      <c r="D133" s="8" t="s">
        <v>154</v>
      </c>
      <c r="E133" s="14" t="s">
        <v>156</v>
      </c>
      <c r="F133" s="11">
        <v>6</v>
      </c>
      <c r="G133" s="11" t="s">
        <v>102</v>
      </c>
      <c r="H133" s="9"/>
      <c r="I133" s="9">
        <v>5</v>
      </c>
      <c r="J133" s="9">
        <v>15</v>
      </c>
      <c r="K133" s="9">
        <f t="shared" si="22"/>
        <v>11</v>
      </c>
      <c r="L133" s="9">
        <v>22</v>
      </c>
      <c r="M133" s="9"/>
      <c r="N133" s="12">
        <f t="shared" si="23"/>
        <v>2</v>
      </c>
      <c r="O133" s="13">
        <f t="shared" si="24"/>
        <v>0</v>
      </c>
      <c r="P133" s="14"/>
      <c r="Q133" s="15">
        <f t="shared" si="25"/>
        <v>22</v>
      </c>
      <c r="R133" s="16">
        <f t="shared" si="26"/>
        <v>0</v>
      </c>
      <c r="S133" s="13">
        <f t="shared" si="27"/>
        <v>22</v>
      </c>
      <c r="T133" s="55"/>
    </row>
    <row r="134" spans="1:29" s="27" customFormat="1">
      <c r="A134" s="7" t="s">
        <v>180</v>
      </c>
      <c r="B134" s="8" t="s">
        <v>252</v>
      </c>
      <c r="C134" s="9"/>
      <c r="D134" s="8" t="s">
        <v>154</v>
      </c>
      <c r="E134" s="14" t="s">
        <v>156</v>
      </c>
      <c r="F134" s="24">
        <v>6</v>
      </c>
      <c r="G134" s="11" t="s">
        <v>253</v>
      </c>
      <c r="H134" s="9"/>
      <c r="I134" s="9">
        <v>7</v>
      </c>
      <c r="J134" s="9">
        <v>21</v>
      </c>
      <c r="K134" s="9">
        <f t="shared" si="22"/>
        <v>15</v>
      </c>
      <c r="L134" s="9">
        <v>30</v>
      </c>
      <c r="M134" s="9"/>
      <c r="N134" s="12">
        <f t="shared" si="23"/>
        <v>2</v>
      </c>
      <c r="O134" s="13">
        <f t="shared" si="24"/>
        <v>0</v>
      </c>
      <c r="P134" s="14"/>
      <c r="Q134" s="15">
        <f t="shared" si="25"/>
        <v>30</v>
      </c>
      <c r="R134" s="16">
        <f t="shared" si="26"/>
        <v>0</v>
      </c>
      <c r="S134" s="13">
        <f t="shared" si="27"/>
        <v>30</v>
      </c>
      <c r="T134" s="55"/>
    </row>
    <row r="135" spans="1:29" s="123" customFormat="1">
      <c r="A135" s="121"/>
      <c r="B135" s="46" t="s">
        <v>254</v>
      </c>
      <c r="C135" s="27"/>
      <c r="D135" s="8" t="s">
        <v>154</v>
      </c>
      <c r="E135" s="14" t="s">
        <v>248</v>
      </c>
      <c r="F135" s="9">
        <v>67</v>
      </c>
      <c r="G135" s="9" t="s">
        <v>127</v>
      </c>
      <c r="H135" s="27"/>
      <c r="I135" s="9">
        <v>6</v>
      </c>
      <c r="J135" s="9">
        <v>20</v>
      </c>
      <c r="K135" s="9">
        <f t="shared" si="22"/>
        <v>15</v>
      </c>
      <c r="L135" s="27">
        <v>30</v>
      </c>
      <c r="M135" s="27"/>
      <c r="N135" s="27">
        <f t="shared" si="23"/>
        <v>2</v>
      </c>
      <c r="O135" s="27"/>
      <c r="P135" s="27"/>
      <c r="Q135" s="7">
        <v>45</v>
      </c>
      <c r="R135" s="27"/>
      <c r="S135" s="13">
        <v>45</v>
      </c>
      <c r="T135" s="27"/>
      <c r="U135" s="27"/>
      <c r="V135" s="122"/>
      <c r="W135" s="122"/>
      <c r="X135" s="122"/>
      <c r="Y135" s="122"/>
      <c r="Z135" s="122"/>
      <c r="AA135" s="122"/>
      <c r="AB135" s="122"/>
      <c r="AC135" s="122"/>
    </row>
    <row r="136" spans="1:29" s="28" customFormat="1" ht="18.75">
      <c r="A136" s="7"/>
      <c r="B136" s="8"/>
      <c r="C136" s="9"/>
      <c r="D136" s="8"/>
      <c r="E136" s="14"/>
      <c r="F136" s="11"/>
      <c r="G136" s="11"/>
      <c r="H136" s="9"/>
      <c r="I136" s="9"/>
      <c r="J136" s="9"/>
      <c r="K136" s="9"/>
      <c r="L136" s="9"/>
      <c r="M136" s="9"/>
      <c r="N136" s="12"/>
      <c r="O136" s="13"/>
      <c r="P136" s="14"/>
      <c r="Q136" s="15"/>
      <c r="R136" s="15" t="s">
        <v>107</v>
      </c>
      <c r="S136" s="92">
        <f>SUM(S124:S135)</f>
        <v>375</v>
      </c>
      <c r="T136" s="93">
        <v>270</v>
      </c>
      <c r="U136" s="94">
        <f>S136-T136</f>
        <v>105</v>
      </c>
    </row>
    <row r="137" spans="1:29" s="98" customFormat="1" ht="15.95" customHeight="1">
      <c r="A137" s="91"/>
      <c r="B137" s="38"/>
      <c r="C137" s="39"/>
      <c r="D137" s="38" t="s">
        <v>274</v>
      </c>
      <c r="E137" s="40"/>
      <c r="F137" s="39"/>
      <c r="G137" s="41"/>
      <c r="H137" s="39"/>
      <c r="I137" s="39"/>
      <c r="J137" s="39"/>
      <c r="K137" s="39"/>
      <c r="L137" s="39"/>
      <c r="M137" s="39"/>
      <c r="N137" s="42"/>
      <c r="O137" s="43"/>
      <c r="P137" s="40"/>
      <c r="Q137" s="44"/>
      <c r="R137" s="44"/>
      <c r="S137" s="95"/>
      <c r="T137" s="96"/>
      <c r="U137" s="97"/>
    </row>
    <row r="138" spans="1:29" s="27" customFormat="1" ht="25.5">
      <c r="A138" s="3" t="s">
        <v>15</v>
      </c>
      <c r="B138" s="3" t="s">
        <v>16</v>
      </c>
      <c r="C138" s="4" t="s">
        <v>0</v>
      </c>
      <c r="D138" s="3" t="s">
        <v>17</v>
      </c>
      <c r="E138" s="3" t="s">
        <v>18</v>
      </c>
      <c r="F138" s="3" t="s">
        <v>19</v>
      </c>
      <c r="G138" s="3" t="s">
        <v>20</v>
      </c>
      <c r="H138" s="4" t="s">
        <v>1</v>
      </c>
      <c r="I138" s="3" t="s">
        <v>21</v>
      </c>
      <c r="J138" s="3" t="s">
        <v>22</v>
      </c>
      <c r="K138" s="4" t="s">
        <v>2</v>
      </c>
      <c r="L138" s="3" t="s">
        <v>33</v>
      </c>
      <c r="M138" s="3" t="s">
        <v>34</v>
      </c>
      <c r="N138" s="5" t="s">
        <v>3</v>
      </c>
      <c r="O138" s="5" t="s">
        <v>4</v>
      </c>
      <c r="P138" s="4" t="s">
        <v>32</v>
      </c>
      <c r="Q138" s="3" t="s">
        <v>5</v>
      </c>
      <c r="R138" s="3" t="s">
        <v>6</v>
      </c>
      <c r="S138" s="124" t="s">
        <v>7</v>
      </c>
      <c r="T138" s="84" t="s">
        <v>105</v>
      </c>
      <c r="U138" s="84" t="s">
        <v>106</v>
      </c>
    </row>
    <row r="139" spans="1:29" s="48" customFormat="1">
      <c r="A139" s="116" t="s">
        <v>178</v>
      </c>
      <c r="B139" s="46" t="s">
        <v>218</v>
      </c>
      <c r="C139" s="47"/>
      <c r="D139" s="8" t="s">
        <v>163</v>
      </c>
      <c r="E139" s="45" t="s">
        <v>168</v>
      </c>
      <c r="F139" s="104">
        <v>2</v>
      </c>
      <c r="G139" s="49" t="s">
        <v>74</v>
      </c>
      <c r="H139" s="47"/>
      <c r="I139" s="47">
        <v>6</v>
      </c>
      <c r="J139" s="47">
        <v>20</v>
      </c>
      <c r="K139" s="47">
        <v>15</v>
      </c>
      <c r="L139" s="47">
        <v>30</v>
      </c>
      <c r="M139" s="47"/>
      <c r="N139" s="50">
        <v>2</v>
      </c>
      <c r="O139" s="51"/>
      <c r="Q139" s="52">
        <f>IF(K139=0,0,L139)</f>
        <v>30</v>
      </c>
      <c r="R139" s="100">
        <f>IF(K139=0,0,M139/1.5)</f>
        <v>0</v>
      </c>
      <c r="S139" s="51">
        <f>P139+Q139+R139</f>
        <v>30</v>
      </c>
    </row>
    <row r="140" spans="1:29" s="48" customFormat="1">
      <c r="A140" s="45"/>
      <c r="B140" s="46" t="s">
        <v>210</v>
      </c>
      <c r="C140" s="47"/>
      <c r="D140" s="8" t="s">
        <v>163</v>
      </c>
      <c r="E140" s="45" t="s">
        <v>168</v>
      </c>
      <c r="F140" s="104">
        <v>4</v>
      </c>
      <c r="G140" s="49" t="s">
        <v>151</v>
      </c>
      <c r="H140" s="47"/>
      <c r="I140" s="47">
        <v>6</v>
      </c>
      <c r="J140" s="47">
        <v>20</v>
      </c>
      <c r="K140" s="47">
        <f t="shared" ref="K140" si="28">J140-I140+1</f>
        <v>15</v>
      </c>
      <c r="L140" s="47">
        <v>30</v>
      </c>
      <c r="M140" s="47"/>
      <c r="N140" s="50">
        <f t="shared" ref="N140" si="29">L140/K140</f>
        <v>2</v>
      </c>
      <c r="O140" s="51">
        <f>M140/5</f>
        <v>0</v>
      </c>
      <c r="Q140" s="52">
        <f t="shared" ref="Q140" si="30">IF(K140=0,0,L140)</f>
        <v>30</v>
      </c>
      <c r="R140" s="100">
        <f t="shared" ref="R140" si="31">IF(K140=0,0,M140/1.5)</f>
        <v>0</v>
      </c>
      <c r="S140" s="51">
        <f t="shared" ref="S140" si="32">P140+Q140+R140</f>
        <v>30</v>
      </c>
    </row>
    <row r="141" spans="1:29" s="27" customFormat="1">
      <c r="A141" s="7" t="s">
        <v>178</v>
      </c>
      <c r="B141" s="8" t="s">
        <v>271</v>
      </c>
      <c r="C141" s="9"/>
      <c r="D141" s="8" t="s">
        <v>163</v>
      </c>
      <c r="E141" s="14" t="s">
        <v>55</v>
      </c>
      <c r="F141" s="24">
        <v>2</v>
      </c>
      <c r="G141" s="11" t="s">
        <v>272</v>
      </c>
      <c r="H141" s="9"/>
      <c r="I141" s="9">
        <v>7</v>
      </c>
      <c r="J141" s="9">
        <v>21</v>
      </c>
      <c r="K141" s="9">
        <f>J141-I141+1</f>
        <v>15</v>
      </c>
      <c r="L141" s="9">
        <v>45</v>
      </c>
      <c r="M141" s="9"/>
      <c r="N141" s="12">
        <f>L141/K141</f>
        <v>3</v>
      </c>
      <c r="O141" s="13">
        <f>M141/5</f>
        <v>0</v>
      </c>
      <c r="P141" s="14"/>
      <c r="Q141" s="15">
        <f>IF(K141=0,0,L141)</f>
        <v>45</v>
      </c>
      <c r="R141" s="16">
        <f>IF(K141=0,0,M141/1.5)</f>
        <v>0</v>
      </c>
      <c r="S141" s="13">
        <f>P141+Q141+R141</f>
        <v>45</v>
      </c>
      <c r="T141" s="55"/>
    </row>
    <row r="142" spans="1:29" s="34" customFormat="1">
      <c r="A142" s="7" t="s">
        <v>259</v>
      </c>
      <c r="B142" s="7" t="s">
        <v>260</v>
      </c>
      <c r="C142" s="7"/>
      <c r="D142" s="7" t="s">
        <v>232</v>
      </c>
      <c r="E142" s="7" t="s">
        <v>270</v>
      </c>
      <c r="F142" s="9">
        <v>4</v>
      </c>
      <c r="G142" s="9" t="s">
        <v>74</v>
      </c>
      <c r="H142" s="7"/>
      <c r="I142" s="9">
        <v>7</v>
      </c>
      <c r="J142" s="9">
        <v>21</v>
      </c>
      <c r="K142" s="9">
        <v>15</v>
      </c>
      <c r="L142" s="9">
        <v>30</v>
      </c>
      <c r="M142" s="7"/>
      <c r="N142" s="7"/>
      <c r="O142" s="7"/>
      <c r="P142" s="7"/>
      <c r="Q142" s="15">
        <f t="shared" ref="Q142:Q143" si="33">IF(K142=0,0,L142)</f>
        <v>30</v>
      </c>
      <c r="R142" s="16">
        <f t="shared" ref="R142:R143" si="34">IF(K142=0,0,M142/1.5)</f>
        <v>0</v>
      </c>
      <c r="S142" s="13">
        <f t="shared" ref="S142:S143" si="35">P142+Q142+R142</f>
        <v>30</v>
      </c>
      <c r="T142" s="7"/>
      <c r="U142" s="7"/>
      <c r="V142" s="25"/>
      <c r="W142" s="25"/>
      <c r="X142" s="25"/>
      <c r="Y142" s="25"/>
      <c r="Z142" s="25"/>
      <c r="AA142" s="25"/>
      <c r="AB142" s="25"/>
      <c r="AC142" s="25"/>
    </row>
    <row r="143" spans="1:29" s="34" customFormat="1">
      <c r="A143" s="7" t="s">
        <v>259</v>
      </c>
      <c r="B143" s="7" t="s">
        <v>260</v>
      </c>
      <c r="C143" s="7"/>
      <c r="D143" s="7" t="s">
        <v>232</v>
      </c>
      <c r="E143" s="7" t="s">
        <v>270</v>
      </c>
      <c r="F143" s="9">
        <v>7</v>
      </c>
      <c r="G143" s="9" t="s">
        <v>72</v>
      </c>
      <c r="H143" s="7"/>
      <c r="I143" s="9">
        <v>7</v>
      </c>
      <c r="J143" s="9">
        <v>21</v>
      </c>
      <c r="K143" s="9">
        <v>15</v>
      </c>
      <c r="L143" s="9">
        <v>30</v>
      </c>
      <c r="M143" s="7"/>
      <c r="N143" s="7"/>
      <c r="O143" s="7"/>
      <c r="P143" s="7"/>
      <c r="Q143" s="15">
        <f t="shared" si="33"/>
        <v>30</v>
      </c>
      <c r="R143" s="16">
        <f t="shared" si="34"/>
        <v>0</v>
      </c>
      <c r="S143" s="13">
        <f t="shared" si="35"/>
        <v>30</v>
      </c>
      <c r="T143" s="7"/>
      <c r="U143" s="7"/>
      <c r="V143" s="25"/>
      <c r="W143" s="25"/>
      <c r="X143" s="25"/>
      <c r="Y143" s="25"/>
      <c r="Z143" s="25"/>
      <c r="AA143" s="25"/>
      <c r="AB143" s="25"/>
      <c r="AC143" s="25"/>
    </row>
    <row r="144" spans="1:29" s="28" customFormat="1" ht="18.75">
      <c r="A144" s="7"/>
      <c r="B144" s="46"/>
      <c r="C144" s="9"/>
      <c r="D144" s="8"/>
      <c r="E144" s="45"/>
      <c r="F144" s="11"/>
      <c r="G144" s="11"/>
      <c r="H144" s="9"/>
      <c r="I144" s="9"/>
      <c r="J144" s="9"/>
      <c r="K144" s="9"/>
      <c r="L144" s="9"/>
      <c r="M144" s="9"/>
      <c r="N144" s="12"/>
      <c r="O144" s="13"/>
      <c r="P144" s="14"/>
      <c r="Q144" s="15"/>
      <c r="R144" s="15" t="s">
        <v>107</v>
      </c>
      <c r="S144" s="92">
        <f>SUM(S139:S143)</f>
        <v>165</v>
      </c>
      <c r="T144" s="94">
        <v>260</v>
      </c>
      <c r="U144" s="94">
        <f>S144-T144</f>
        <v>-95</v>
      </c>
    </row>
    <row r="145" spans="1:21" s="98" customFormat="1" ht="15.95" customHeight="1">
      <c r="A145" s="91"/>
      <c r="B145" s="38"/>
      <c r="C145" s="39"/>
      <c r="D145" s="38" t="s">
        <v>274</v>
      </c>
      <c r="E145" s="40"/>
      <c r="F145" s="39"/>
      <c r="G145" s="41"/>
      <c r="H145" s="39"/>
      <c r="I145" s="39"/>
      <c r="J145" s="39"/>
      <c r="K145" s="39"/>
      <c r="L145" s="39"/>
      <c r="M145" s="39"/>
      <c r="N145" s="42"/>
      <c r="O145" s="43"/>
      <c r="P145" s="40"/>
      <c r="Q145" s="44"/>
      <c r="R145" s="44"/>
      <c r="S145" s="95"/>
      <c r="T145" s="96"/>
      <c r="U145" s="97"/>
    </row>
    <row r="146" spans="1:21" s="27" customFormat="1" ht="25.5">
      <c r="A146" s="3" t="s">
        <v>15</v>
      </c>
      <c r="B146" s="3" t="s">
        <v>16</v>
      </c>
      <c r="C146" s="4" t="s">
        <v>0</v>
      </c>
      <c r="D146" s="3" t="s">
        <v>17</v>
      </c>
      <c r="E146" s="3" t="s">
        <v>18</v>
      </c>
      <c r="F146" s="3" t="s">
        <v>19</v>
      </c>
      <c r="G146" s="3" t="s">
        <v>20</v>
      </c>
      <c r="H146" s="4" t="s">
        <v>1</v>
      </c>
      <c r="I146" s="3" t="s">
        <v>21</v>
      </c>
      <c r="J146" s="3" t="s">
        <v>22</v>
      </c>
      <c r="K146" s="4" t="s">
        <v>2</v>
      </c>
      <c r="L146" s="3" t="s">
        <v>33</v>
      </c>
      <c r="M146" s="3" t="s">
        <v>34</v>
      </c>
      <c r="N146" s="5" t="s">
        <v>3</v>
      </c>
      <c r="O146" s="5" t="s">
        <v>4</v>
      </c>
      <c r="P146" s="4" t="s">
        <v>32</v>
      </c>
      <c r="Q146" s="3" t="s">
        <v>5</v>
      </c>
      <c r="R146" s="3" t="s">
        <v>6</v>
      </c>
      <c r="S146" s="124" t="s">
        <v>7</v>
      </c>
      <c r="T146" s="84" t="s">
        <v>105</v>
      </c>
      <c r="U146" s="84" t="s">
        <v>106</v>
      </c>
    </row>
    <row r="147" spans="1:21" s="27" customFormat="1">
      <c r="A147" s="7" t="s">
        <v>134</v>
      </c>
      <c r="B147" s="8" t="s">
        <v>57</v>
      </c>
      <c r="C147" s="9"/>
      <c r="D147" s="8" t="s">
        <v>28</v>
      </c>
      <c r="E147" s="14" t="s">
        <v>93</v>
      </c>
      <c r="F147" s="11">
        <v>2</v>
      </c>
      <c r="G147" s="11" t="s">
        <v>75</v>
      </c>
      <c r="H147" s="9"/>
      <c r="I147" s="9">
        <v>1</v>
      </c>
      <c r="J147" s="9">
        <v>15</v>
      </c>
      <c r="K147" s="9">
        <f t="shared" ref="K147:K154" si="36">J147-I147+1</f>
        <v>15</v>
      </c>
      <c r="L147" s="9">
        <v>45</v>
      </c>
      <c r="M147" s="9"/>
      <c r="N147" s="12">
        <f t="shared" ref="N147:N153" si="37">L147/K147</f>
        <v>3</v>
      </c>
      <c r="O147" s="13"/>
      <c r="P147" s="14"/>
      <c r="Q147" s="15">
        <f t="shared" ref="Q147:Q154" si="38">IF(K147=0,0,L147)</f>
        <v>45</v>
      </c>
      <c r="R147" s="16">
        <f t="shared" ref="R147:R153" si="39">IF(K147=0,0,M147/1.5)</f>
        <v>0</v>
      </c>
      <c r="S147" s="13">
        <f t="shared" ref="S147:S154" si="40">P147+Q147+R147</f>
        <v>45</v>
      </c>
    </row>
    <row r="148" spans="1:21" s="27" customFormat="1">
      <c r="A148" s="7" t="s">
        <v>137</v>
      </c>
      <c r="B148" s="8" t="s">
        <v>58</v>
      </c>
      <c r="C148" s="9"/>
      <c r="D148" s="8" t="s">
        <v>28</v>
      </c>
      <c r="E148" s="14" t="s">
        <v>93</v>
      </c>
      <c r="F148" s="24">
        <v>3</v>
      </c>
      <c r="G148" s="11" t="s">
        <v>75</v>
      </c>
      <c r="H148" s="9"/>
      <c r="I148" s="9">
        <v>1</v>
      </c>
      <c r="J148" s="9">
        <v>15</v>
      </c>
      <c r="K148" s="9">
        <f t="shared" si="36"/>
        <v>15</v>
      </c>
      <c r="L148" s="9">
        <v>45</v>
      </c>
      <c r="M148" s="9"/>
      <c r="N148" s="12">
        <f t="shared" si="37"/>
        <v>3</v>
      </c>
      <c r="O148" s="13"/>
      <c r="P148" s="14"/>
      <c r="Q148" s="15">
        <f t="shared" si="38"/>
        <v>45</v>
      </c>
      <c r="R148" s="16">
        <f t="shared" si="39"/>
        <v>0</v>
      </c>
      <c r="S148" s="13">
        <f t="shared" si="40"/>
        <v>45</v>
      </c>
    </row>
    <row r="149" spans="1:21" s="27" customFormat="1">
      <c r="A149" s="7"/>
      <c r="B149" s="8" t="s">
        <v>63</v>
      </c>
      <c r="C149" s="9"/>
      <c r="D149" s="8" t="s">
        <v>28</v>
      </c>
      <c r="E149" s="14" t="s">
        <v>115</v>
      </c>
      <c r="F149" s="24">
        <v>4</v>
      </c>
      <c r="G149" s="11" t="s">
        <v>73</v>
      </c>
      <c r="H149" s="9"/>
      <c r="I149" s="9">
        <v>1</v>
      </c>
      <c r="J149" s="9">
        <v>15</v>
      </c>
      <c r="K149" s="9">
        <f t="shared" si="36"/>
        <v>15</v>
      </c>
      <c r="L149" s="9">
        <v>30</v>
      </c>
      <c r="M149" s="9"/>
      <c r="N149" s="12">
        <f t="shared" si="37"/>
        <v>2</v>
      </c>
      <c r="O149" s="13">
        <f t="shared" ref="O149:O154" si="41">M149/6</f>
        <v>0</v>
      </c>
      <c r="P149" s="14"/>
      <c r="Q149" s="15">
        <f t="shared" si="38"/>
        <v>30</v>
      </c>
      <c r="R149" s="16">
        <f t="shared" si="39"/>
        <v>0</v>
      </c>
      <c r="S149" s="13">
        <f t="shared" si="40"/>
        <v>30</v>
      </c>
    </row>
    <row r="150" spans="1:21" s="27" customFormat="1">
      <c r="A150" s="7"/>
      <c r="B150" s="8" t="s">
        <v>64</v>
      </c>
      <c r="C150" s="9"/>
      <c r="D150" s="8" t="s">
        <v>28</v>
      </c>
      <c r="E150" s="14" t="s">
        <v>115</v>
      </c>
      <c r="F150" s="24">
        <v>4</v>
      </c>
      <c r="G150" s="11" t="s">
        <v>72</v>
      </c>
      <c r="H150" s="9"/>
      <c r="I150" s="9">
        <v>1</v>
      </c>
      <c r="J150" s="9">
        <v>15</v>
      </c>
      <c r="K150" s="9">
        <f t="shared" si="36"/>
        <v>15</v>
      </c>
      <c r="L150" s="9">
        <v>30</v>
      </c>
      <c r="M150" s="9"/>
      <c r="N150" s="12">
        <f t="shared" si="37"/>
        <v>2</v>
      </c>
      <c r="O150" s="13">
        <f t="shared" si="41"/>
        <v>0</v>
      </c>
      <c r="P150" s="14"/>
      <c r="Q150" s="15">
        <f t="shared" si="38"/>
        <v>30</v>
      </c>
      <c r="R150" s="16">
        <f t="shared" si="39"/>
        <v>0</v>
      </c>
      <c r="S150" s="13">
        <f t="shared" si="40"/>
        <v>30</v>
      </c>
    </row>
    <row r="151" spans="1:21" s="27" customFormat="1">
      <c r="A151" s="7"/>
      <c r="B151" s="8" t="s">
        <v>65</v>
      </c>
      <c r="C151" s="9"/>
      <c r="D151" s="8" t="s">
        <v>28</v>
      </c>
      <c r="E151" s="14" t="s">
        <v>115</v>
      </c>
      <c r="F151" s="24">
        <v>4</v>
      </c>
      <c r="G151" s="11" t="s">
        <v>74</v>
      </c>
      <c r="H151" s="9"/>
      <c r="I151" s="9">
        <v>1</v>
      </c>
      <c r="J151" s="9">
        <v>15</v>
      </c>
      <c r="K151" s="9">
        <f t="shared" si="36"/>
        <v>15</v>
      </c>
      <c r="L151" s="9">
        <v>30</v>
      </c>
      <c r="M151" s="9"/>
      <c r="N151" s="12">
        <f t="shared" si="37"/>
        <v>2</v>
      </c>
      <c r="O151" s="13">
        <f t="shared" si="41"/>
        <v>0</v>
      </c>
      <c r="P151" s="14"/>
      <c r="Q151" s="15">
        <f t="shared" si="38"/>
        <v>30</v>
      </c>
      <c r="R151" s="16">
        <f t="shared" si="39"/>
        <v>0</v>
      </c>
      <c r="S151" s="13">
        <f t="shared" si="40"/>
        <v>30</v>
      </c>
    </row>
    <row r="152" spans="1:21" s="27" customFormat="1">
      <c r="A152" s="7"/>
      <c r="B152" s="8" t="s">
        <v>66</v>
      </c>
      <c r="C152" s="9"/>
      <c r="D152" s="8" t="s">
        <v>28</v>
      </c>
      <c r="E152" s="14" t="s">
        <v>115</v>
      </c>
      <c r="F152" s="24">
        <v>5</v>
      </c>
      <c r="G152" s="11" t="s">
        <v>73</v>
      </c>
      <c r="H152" s="9"/>
      <c r="I152" s="9">
        <v>1</v>
      </c>
      <c r="J152" s="9">
        <v>15</v>
      </c>
      <c r="K152" s="9">
        <f t="shared" si="36"/>
        <v>15</v>
      </c>
      <c r="L152" s="9">
        <v>30</v>
      </c>
      <c r="M152" s="9"/>
      <c r="N152" s="12">
        <f t="shared" si="37"/>
        <v>2</v>
      </c>
      <c r="O152" s="13">
        <f t="shared" si="41"/>
        <v>0</v>
      </c>
      <c r="P152" s="14"/>
      <c r="Q152" s="15">
        <f t="shared" si="38"/>
        <v>30</v>
      </c>
      <c r="R152" s="16">
        <f t="shared" si="39"/>
        <v>0</v>
      </c>
      <c r="S152" s="13">
        <f t="shared" si="40"/>
        <v>30</v>
      </c>
      <c r="U152" s="56"/>
    </row>
    <row r="153" spans="1:21" s="27" customFormat="1">
      <c r="A153" s="7"/>
      <c r="B153" s="8" t="s">
        <v>67</v>
      </c>
      <c r="C153" s="9"/>
      <c r="D153" s="8" t="s">
        <v>28</v>
      </c>
      <c r="E153" s="14" t="s">
        <v>115</v>
      </c>
      <c r="F153" s="24">
        <v>5</v>
      </c>
      <c r="G153" s="11" t="s">
        <v>72</v>
      </c>
      <c r="H153" s="9"/>
      <c r="I153" s="9">
        <v>1</v>
      </c>
      <c r="J153" s="9">
        <v>15</v>
      </c>
      <c r="K153" s="9">
        <f t="shared" si="36"/>
        <v>15</v>
      </c>
      <c r="L153" s="9">
        <v>30</v>
      </c>
      <c r="M153" s="9"/>
      <c r="N153" s="12">
        <f t="shared" si="37"/>
        <v>2</v>
      </c>
      <c r="O153" s="13">
        <f t="shared" si="41"/>
        <v>0</v>
      </c>
      <c r="P153" s="14"/>
      <c r="Q153" s="15">
        <f t="shared" si="38"/>
        <v>30</v>
      </c>
      <c r="R153" s="16">
        <f t="shared" si="39"/>
        <v>0</v>
      </c>
      <c r="S153" s="13">
        <f t="shared" si="40"/>
        <v>30</v>
      </c>
      <c r="U153" s="56"/>
    </row>
    <row r="154" spans="1:21" s="27" customFormat="1">
      <c r="A154" s="7" t="s">
        <v>137</v>
      </c>
      <c r="B154" s="8" t="s">
        <v>56</v>
      </c>
      <c r="C154" s="9"/>
      <c r="D154" s="8" t="s">
        <v>28</v>
      </c>
      <c r="E154" s="14" t="s">
        <v>93</v>
      </c>
      <c r="F154" s="11">
        <v>6</v>
      </c>
      <c r="G154" s="11" t="s">
        <v>75</v>
      </c>
      <c r="H154" s="9"/>
      <c r="I154" s="9">
        <v>1</v>
      </c>
      <c r="J154" s="9">
        <v>15</v>
      </c>
      <c r="K154" s="9">
        <f t="shared" si="36"/>
        <v>15</v>
      </c>
      <c r="L154" s="9">
        <v>45</v>
      </c>
      <c r="M154" s="9"/>
      <c r="N154" s="12">
        <f>L154/K154</f>
        <v>3</v>
      </c>
      <c r="O154" s="13">
        <f t="shared" si="41"/>
        <v>0</v>
      </c>
      <c r="P154" s="14"/>
      <c r="Q154" s="15">
        <f t="shared" si="38"/>
        <v>45</v>
      </c>
      <c r="R154" s="16">
        <f>IF(K154=0,0,M154/1.5)</f>
        <v>0</v>
      </c>
      <c r="S154" s="13">
        <f t="shared" si="40"/>
        <v>45</v>
      </c>
    </row>
    <row r="155" spans="1:21" s="27" customFormat="1" ht="18.75">
      <c r="A155" s="7"/>
      <c r="B155" s="8"/>
      <c r="C155" s="9"/>
      <c r="D155" s="8"/>
      <c r="E155" s="14"/>
      <c r="F155" s="24"/>
      <c r="G155" s="11"/>
      <c r="H155" s="9"/>
      <c r="I155" s="9"/>
      <c r="J155" s="9"/>
      <c r="K155" s="9"/>
      <c r="L155" s="9"/>
      <c r="M155" s="9"/>
      <c r="N155" s="12"/>
      <c r="O155" s="13"/>
      <c r="P155" s="14"/>
      <c r="Q155" s="15"/>
      <c r="R155" s="15" t="s">
        <v>107</v>
      </c>
      <c r="S155" s="92">
        <f>SUM(S147:S154)</f>
        <v>285</v>
      </c>
      <c r="T155" s="93">
        <v>270</v>
      </c>
      <c r="U155" s="94">
        <f>S155-T155</f>
        <v>15</v>
      </c>
    </row>
    <row r="156" spans="1:21" s="98" customFormat="1" ht="15.95" customHeight="1">
      <c r="A156" s="91"/>
      <c r="B156" s="38"/>
      <c r="C156" s="39"/>
      <c r="D156" s="38" t="s">
        <v>274</v>
      </c>
      <c r="E156" s="40"/>
      <c r="F156" s="39"/>
      <c r="G156" s="41"/>
      <c r="H156" s="39"/>
      <c r="I156" s="39"/>
      <c r="J156" s="39"/>
      <c r="K156" s="39"/>
      <c r="L156" s="39"/>
      <c r="M156" s="39"/>
      <c r="N156" s="42"/>
      <c r="O156" s="43"/>
      <c r="P156" s="40"/>
      <c r="Q156" s="44"/>
      <c r="R156" s="44"/>
      <c r="S156" s="95"/>
      <c r="T156" s="96"/>
      <c r="U156" s="97"/>
    </row>
    <row r="157" spans="1:21" s="27" customFormat="1" ht="25.5">
      <c r="A157" s="3" t="s">
        <v>15</v>
      </c>
      <c r="B157" s="3" t="s">
        <v>16</v>
      </c>
      <c r="C157" s="4" t="s">
        <v>0</v>
      </c>
      <c r="D157" s="3" t="s">
        <v>17</v>
      </c>
      <c r="E157" s="3" t="s">
        <v>18</v>
      </c>
      <c r="F157" s="3" t="s">
        <v>19</v>
      </c>
      <c r="G157" s="3" t="s">
        <v>20</v>
      </c>
      <c r="H157" s="4" t="s">
        <v>1</v>
      </c>
      <c r="I157" s="3" t="s">
        <v>21</v>
      </c>
      <c r="J157" s="3" t="s">
        <v>22</v>
      </c>
      <c r="K157" s="4" t="s">
        <v>2</v>
      </c>
      <c r="L157" s="3" t="s">
        <v>33</v>
      </c>
      <c r="M157" s="3" t="s">
        <v>34</v>
      </c>
      <c r="N157" s="5" t="s">
        <v>3</v>
      </c>
      <c r="O157" s="5" t="s">
        <v>4</v>
      </c>
      <c r="P157" s="4" t="s">
        <v>32</v>
      </c>
      <c r="Q157" s="3" t="s">
        <v>5</v>
      </c>
      <c r="R157" s="3" t="s">
        <v>6</v>
      </c>
      <c r="S157" s="124" t="s">
        <v>7</v>
      </c>
      <c r="T157" s="84" t="s">
        <v>105</v>
      </c>
      <c r="U157" s="84" t="s">
        <v>106</v>
      </c>
    </row>
    <row r="158" spans="1:21" s="27" customFormat="1">
      <c r="A158" s="113" t="s">
        <v>137</v>
      </c>
      <c r="B158" s="8" t="s">
        <v>155</v>
      </c>
      <c r="C158" s="9"/>
      <c r="D158" s="8" t="s">
        <v>49</v>
      </c>
      <c r="E158" s="14" t="s">
        <v>115</v>
      </c>
      <c r="F158" s="24">
        <v>2</v>
      </c>
      <c r="G158" s="11" t="s">
        <v>72</v>
      </c>
      <c r="H158" s="9"/>
      <c r="I158" s="9">
        <v>5</v>
      </c>
      <c r="J158" s="9">
        <v>19</v>
      </c>
      <c r="K158" s="9">
        <f t="shared" ref="K158" si="42">J158-I158+1</f>
        <v>15</v>
      </c>
      <c r="L158" s="9">
        <v>30</v>
      </c>
      <c r="M158" s="9"/>
      <c r="N158" s="12"/>
      <c r="O158" s="13">
        <f t="shared" ref="O158" si="43">M158/6</f>
        <v>0</v>
      </c>
      <c r="P158" s="14"/>
      <c r="Q158" s="15">
        <f t="shared" ref="Q158" si="44">IF(K158=0,0,L158)</f>
        <v>30</v>
      </c>
      <c r="R158" s="16">
        <f t="shared" ref="R158" si="45">IF(K158=0,0,M158/1.5)</f>
        <v>0</v>
      </c>
      <c r="S158" s="13">
        <f t="shared" ref="S158" si="46">P158+Q158+R158</f>
        <v>30</v>
      </c>
      <c r="U158" s="85"/>
    </row>
    <row r="159" spans="1:21" s="27" customFormat="1">
      <c r="A159" s="7" t="s">
        <v>179</v>
      </c>
      <c r="B159" s="8" t="s">
        <v>100</v>
      </c>
      <c r="C159" s="9"/>
      <c r="D159" s="8" t="s">
        <v>49</v>
      </c>
      <c r="E159" s="14" t="s">
        <v>55</v>
      </c>
      <c r="F159" s="24">
        <v>2</v>
      </c>
      <c r="G159" s="11" t="s">
        <v>74</v>
      </c>
      <c r="H159" s="9"/>
      <c r="I159" s="9">
        <v>2</v>
      </c>
      <c r="J159" s="9">
        <v>16</v>
      </c>
      <c r="K159" s="9">
        <f t="shared" ref="K159:K167" si="47">J159-I159+1</f>
        <v>15</v>
      </c>
      <c r="L159" s="9">
        <v>30</v>
      </c>
      <c r="M159" s="9"/>
      <c r="N159" s="12"/>
      <c r="O159" s="13">
        <f t="shared" ref="O159:O167" si="48">M159/6</f>
        <v>0</v>
      </c>
      <c r="P159" s="14"/>
      <c r="Q159" s="15">
        <f t="shared" ref="Q159:Q167" si="49">IF(K159=0,0,L159)</f>
        <v>30</v>
      </c>
      <c r="R159" s="16">
        <f t="shared" ref="R159:R167" si="50">IF(K159=0,0,M159/1.5)</f>
        <v>0</v>
      </c>
      <c r="S159" s="13">
        <f t="shared" ref="S159:S167" si="51">P159+Q159+R159</f>
        <v>30</v>
      </c>
    </row>
    <row r="160" spans="1:21" s="27" customFormat="1">
      <c r="A160" s="7"/>
      <c r="B160" s="8" t="s">
        <v>65</v>
      </c>
      <c r="C160" s="9"/>
      <c r="D160" s="8" t="s">
        <v>49</v>
      </c>
      <c r="E160" s="14" t="s">
        <v>97</v>
      </c>
      <c r="F160" s="24">
        <v>4</v>
      </c>
      <c r="G160" s="11" t="s">
        <v>73</v>
      </c>
      <c r="H160" s="9"/>
      <c r="I160" s="9">
        <v>1</v>
      </c>
      <c r="J160" s="9">
        <v>15</v>
      </c>
      <c r="K160" s="9">
        <f t="shared" si="47"/>
        <v>15</v>
      </c>
      <c r="L160" s="9">
        <v>30</v>
      </c>
      <c r="M160" s="9"/>
      <c r="N160" s="12">
        <f>L160/K160</f>
        <v>2</v>
      </c>
      <c r="O160" s="13">
        <f t="shared" si="48"/>
        <v>0</v>
      </c>
      <c r="P160" s="14"/>
      <c r="Q160" s="15">
        <f t="shared" si="49"/>
        <v>30</v>
      </c>
      <c r="R160" s="16">
        <f t="shared" si="50"/>
        <v>0</v>
      </c>
      <c r="S160" s="13">
        <f t="shared" si="51"/>
        <v>30</v>
      </c>
    </row>
    <row r="161" spans="1:21" s="28" customFormat="1">
      <c r="A161" s="7"/>
      <c r="B161" s="8" t="s">
        <v>63</v>
      </c>
      <c r="C161" s="9"/>
      <c r="D161" s="8" t="s">
        <v>49</v>
      </c>
      <c r="E161" s="14" t="s">
        <v>97</v>
      </c>
      <c r="F161" s="24">
        <v>4</v>
      </c>
      <c r="G161" s="11" t="s">
        <v>72</v>
      </c>
      <c r="H161" s="9"/>
      <c r="I161" s="9">
        <v>1</v>
      </c>
      <c r="J161" s="9">
        <v>15</v>
      </c>
      <c r="K161" s="9">
        <f t="shared" si="47"/>
        <v>15</v>
      </c>
      <c r="L161" s="9">
        <v>30</v>
      </c>
      <c r="M161" s="9"/>
      <c r="N161" s="12">
        <f>L161/K161</f>
        <v>2</v>
      </c>
      <c r="O161" s="13">
        <f t="shared" si="48"/>
        <v>0</v>
      </c>
      <c r="P161" s="14"/>
      <c r="Q161" s="15">
        <f t="shared" si="49"/>
        <v>30</v>
      </c>
      <c r="R161" s="16">
        <f t="shared" si="50"/>
        <v>0</v>
      </c>
      <c r="S161" s="13">
        <f t="shared" si="51"/>
        <v>30</v>
      </c>
      <c r="T161" s="27"/>
      <c r="U161" s="56"/>
    </row>
    <row r="162" spans="1:21" s="27" customFormat="1">
      <c r="A162" s="7"/>
      <c r="B162" s="8" t="s">
        <v>64</v>
      </c>
      <c r="C162" s="9"/>
      <c r="D162" s="8" t="s">
        <v>49</v>
      </c>
      <c r="E162" s="14" t="s">
        <v>97</v>
      </c>
      <c r="F162" s="24">
        <v>4</v>
      </c>
      <c r="G162" s="11" t="s">
        <v>74</v>
      </c>
      <c r="H162" s="9"/>
      <c r="I162" s="9">
        <v>1</v>
      </c>
      <c r="J162" s="9">
        <v>15</v>
      </c>
      <c r="K162" s="9">
        <f t="shared" si="47"/>
        <v>15</v>
      </c>
      <c r="L162" s="9">
        <v>30</v>
      </c>
      <c r="M162" s="9"/>
      <c r="N162" s="12">
        <f>L162/K162</f>
        <v>2</v>
      </c>
      <c r="O162" s="13">
        <f t="shared" si="48"/>
        <v>0</v>
      </c>
      <c r="P162" s="14"/>
      <c r="Q162" s="15">
        <f t="shared" si="49"/>
        <v>30</v>
      </c>
      <c r="R162" s="16">
        <f t="shared" si="50"/>
        <v>0</v>
      </c>
      <c r="S162" s="13">
        <f t="shared" si="51"/>
        <v>30</v>
      </c>
    </row>
    <row r="163" spans="1:21" s="27" customFormat="1">
      <c r="A163" s="114" t="s">
        <v>186</v>
      </c>
      <c r="B163" s="8" t="s">
        <v>184</v>
      </c>
      <c r="C163" s="9"/>
      <c r="D163" s="8" t="s">
        <v>49</v>
      </c>
      <c r="E163" s="14" t="s">
        <v>115</v>
      </c>
      <c r="F163" s="24">
        <v>4</v>
      </c>
      <c r="G163" s="11" t="s">
        <v>223</v>
      </c>
      <c r="H163" s="9"/>
      <c r="I163" s="9">
        <v>5</v>
      </c>
      <c r="J163" s="9">
        <v>14</v>
      </c>
      <c r="K163" s="9">
        <f t="shared" ref="K163" si="52">J163-I163+1</f>
        <v>10</v>
      </c>
      <c r="L163" s="9">
        <v>30</v>
      </c>
      <c r="M163" s="9"/>
      <c r="N163" s="12">
        <v>3</v>
      </c>
      <c r="O163" s="13">
        <f t="shared" ref="O163" si="53">M163/6</f>
        <v>0</v>
      </c>
      <c r="P163" s="14"/>
      <c r="Q163" s="15">
        <f t="shared" ref="Q163" si="54">IF(K163=0,0,L163)</f>
        <v>30</v>
      </c>
      <c r="R163" s="16">
        <f t="shared" ref="R163" si="55">IF(K163=0,0,M163/1.5)</f>
        <v>0</v>
      </c>
      <c r="S163" s="13">
        <f t="shared" ref="S163" si="56">P163+Q163+R163</f>
        <v>30</v>
      </c>
      <c r="U163" s="85"/>
    </row>
    <row r="164" spans="1:21" s="27" customFormat="1">
      <c r="A164" s="7"/>
      <c r="B164" s="8" t="s">
        <v>67</v>
      </c>
      <c r="C164" s="9"/>
      <c r="D164" s="8" t="s">
        <v>49</v>
      </c>
      <c r="E164" s="14" t="s">
        <v>97</v>
      </c>
      <c r="F164" s="24">
        <v>5</v>
      </c>
      <c r="G164" s="11" t="s">
        <v>73</v>
      </c>
      <c r="H164" s="9"/>
      <c r="I164" s="9">
        <v>1</v>
      </c>
      <c r="J164" s="9">
        <v>15</v>
      </c>
      <c r="K164" s="9">
        <f t="shared" si="47"/>
        <v>15</v>
      </c>
      <c r="L164" s="9">
        <v>30</v>
      </c>
      <c r="M164" s="9"/>
      <c r="N164" s="12">
        <f>L164/K164</f>
        <v>2</v>
      </c>
      <c r="O164" s="13">
        <f t="shared" si="48"/>
        <v>0</v>
      </c>
      <c r="P164" s="14"/>
      <c r="Q164" s="15">
        <f t="shared" si="49"/>
        <v>30</v>
      </c>
      <c r="R164" s="16">
        <f t="shared" si="50"/>
        <v>0</v>
      </c>
      <c r="S164" s="13">
        <f t="shared" si="51"/>
        <v>30</v>
      </c>
    </row>
    <row r="165" spans="1:21" s="27" customFormat="1">
      <c r="A165" s="7"/>
      <c r="B165" s="8" t="s">
        <v>66</v>
      </c>
      <c r="C165" s="9"/>
      <c r="D165" s="8" t="s">
        <v>49</v>
      </c>
      <c r="E165" s="14" t="s">
        <v>97</v>
      </c>
      <c r="F165" s="24">
        <v>5</v>
      </c>
      <c r="G165" s="11" t="s">
        <v>72</v>
      </c>
      <c r="H165" s="9"/>
      <c r="I165" s="9">
        <v>1</v>
      </c>
      <c r="J165" s="9">
        <v>15</v>
      </c>
      <c r="K165" s="9">
        <f t="shared" si="47"/>
        <v>15</v>
      </c>
      <c r="L165" s="9">
        <v>30</v>
      </c>
      <c r="M165" s="9"/>
      <c r="N165" s="12">
        <f>L165/K165</f>
        <v>2</v>
      </c>
      <c r="O165" s="13">
        <f t="shared" si="48"/>
        <v>0</v>
      </c>
      <c r="P165" s="14"/>
      <c r="Q165" s="15">
        <f t="shared" si="49"/>
        <v>30</v>
      </c>
      <c r="R165" s="16">
        <f t="shared" si="50"/>
        <v>0</v>
      </c>
      <c r="S165" s="13">
        <f t="shared" si="51"/>
        <v>30</v>
      </c>
    </row>
    <row r="166" spans="1:21" s="27" customFormat="1">
      <c r="A166" s="113"/>
      <c r="B166" s="8" t="s">
        <v>155</v>
      </c>
      <c r="C166" s="9"/>
      <c r="D166" s="8" t="s">
        <v>49</v>
      </c>
      <c r="E166" s="14" t="s">
        <v>115</v>
      </c>
      <c r="F166" s="24">
        <v>5</v>
      </c>
      <c r="G166" s="11" t="s">
        <v>74</v>
      </c>
      <c r="H166" s="9"/>
      <c r="I166" s="9">
        <v>5</v>
      </c>
      <c r="J166" s="9">
        <v>19</v>
      </c>
      <c r="K166" s="9">
        <f t="shared" si="47"/>
        <v>15</v>
      </c>
      <c r="L166" s="9"/>
      <c r="M166" s="9"/>
      <c r="N166" s="12"/>
      <c r="O166" s="13">
        <f t="shared" si="48"/>
        <v>0</v>
      </c>
      <c r="P166" s="14"/>
      <c r="Q166" s="15">
        <f t="shared" si="49"/>
        <v>0</v>
      </c>
      <c r="R166" s="16">
        <f t="shared" si="50"/>
        <v>0</v>
      </c>
      <c r="S166" s="13">
        <f t="shared" si="51"/>
        <v>0</v>
      </c>
      <c r="U166" s="85"/>
    </row>
    <row r="167" spans="1:21" s="27" customFormat="1">
      <c r="A167" s="81"/>
      <c r="B167" s="8" t="s">
        <v>101</v>
      </c>
      <c r="C167" s="9"/>
      <c r="D167" s="8" t="s">
        <v>49</v>
      </c>
      <c r="E167" s="14" t="s">
        <v>55</v>
      </c>
      <c r="F167" s="24">
        <v>5</v>
      </c>
      <c r="G167" s="11" t="s">
        <v>102</v>
      </c>
      <c r="H167" s="9"/>
      <c r="I167" s="9">
        <v>2</v>
      </c>
      <c r="J167" s="9">
        <v>16</v>
      </c>
      <c r="K167" s="9">
        <f t="shared" si="47"/>
        <v>15</v>
      </c>
      <c r="L167" s="9">
        <v>30</v>
      </c>
      <c r="M167" s="9"/>
      <c r="N167" s="12"/>
      <c r="O167" s="13">
        <f t="shared" si="48"/>
        <v>0</v>
      </c>
      <c r="P167" s="14"/>
      <c r="Q167" s="15">
        <f t="shared" si="49"/>
        <v>30</v>
      </c>
      <c r="R167" s="16">
        <f t="shared" si="50"/>
        <v>0</v>
      </c>
      <c r="S167" s="13">
        <f t="shared" si="51"/>
        <v>30</v>
      </c>
      <c r="U167" s="85"/>
    </row>
    <row r="168" spans="1:21" s="27" customFormat="1" ht="18.75">
      <c r="A168" s="81"/>
      <c r="B168" s="8"/>
      <c r="C168" s="9"/>
      <c r="D168" s="8"/>
      <c r="E168" s="14"/>
      <c r="F168" s="24"/>
      <c r="G168" s="11"/>
      <c r="H168" s="9"/>
      <c r="I168" s="9"/>
      <c r="J168" s="9"/>
      <c r="K168" s="9"/>
      <c r="L168" s="9"/>
      <c r="M168" s="9"/>
      <c r="N168" s="12"/>
      <c r="O168" s="13"/>
      <c r="P168" s="14"/>
      <c r="Q168" s="15"/>
      <c r="R168" s="15" t="s">
        <v>107</v>
      </c>
      <c r="S168" s="92">
        <f>SUM(S158:S167)</f>
        <v>270</v>
      </c>
      <c r="T168" s="93">
        <v>270</v>
      </c>
      <c r="U168" s="94">
        <f>S168-T168</f>
        <v>0</v>
      </c>
    </row>
    <row r="169" spans="1:21" s="98" customFormat="1" ht="15.95" customHeight="1">
      <c r="A169" s="91"/>
      <c r="B169" s="38"/>
      <c r="C169" s="39"/>
      <c r="D169" s="38" t="s">
        <v>274</v>
      </c>
      <c r="E169" s="40"/>
      <c r="F169" s="39"/>
      <c r="G169" s="41"/>
      <c r="H169" s="39"/>
      <c r="I169" s="39"/>
      <c r="J169" s="39"/>
      <c r="K169" s="39"/>
      <c r="L169" s="39"/>
      <c r="M169" s="39"/>
      <c r="N169" s="42"/>
      <c r="O169" s="43"/>
      <c r="P169" s="40"/>
      <c r="Q169" s="44"/>
      <c r="R169" s="44"/>
      <c r="S169" s="95"/>
      <c r="T169" s="96"/>
      <c r="U169" s="97"/>
    </row>
    <row r="170" spans="1:21" s="27" customFormat="1" ht="25.5">
      <c r="A170" s="3" t="s">
        <v>15</v>
      </c>
      <c r="B170" s="3" t="s">
        <v>16</v>
      </c>
      <c r="C170" s="4" t="s">
        <v>0</v>
      </c>
      <c r="D170" s="3" t="s">
        <v>17</v>
      </c>
      <c r="E170" s="3" t="s">
        <v>18</v>
      </c>
      <c r="F170" s="3" t="s">
        <v>19</v>
      </c>
      <c r="G170" s="3" t="s">
        <v>20</v>
      </c>
      <c r="H170" s="4" t="s">
        <v>1</v>
      </c>
      <c r="I170" s="3" t="s">
        <v>21</v>
      </c>
      <c r="J170" s="3" t="s">
        <v>22</v>
      </c>
      <c r="K170" s="4" t="s">
        <v>2</v>
      </c>
      <c r="L170" s="3" t="s">
        <v>33</v>
      </c>
      <c r="M170" s="3" t="s">
        <v>34</v>
      </c>
      <c r="N170" s="5" t="s">
        <v>3</v>
      </c>
      <c r="O170" s="5" t="s">
        <v>4</v>
      </c>
      <c r="P170" s="4" t="s">
        <v>32</v>
      </c>
      <c r="Q170" s="3" t="s">
        <v>5</v>
      </c>
      <c r="R170" s="3" t="s">
        <v>6</v>
      </c>
      <c r="S170" s="124" t="s">
        <v>7</v>
      </c>
      <c r="T170" s="53" t="s">
        <v>105</v>
      </c>
      <c r="U170" s="54" t="s">
        <v>106</v>
      </c>
    </row>
    <row r="171" spans="1:21" s="48" customFormat="1">
      <c r="A171" s="45"/>
      <c r="B171" s="46" t="s">
        <v>206</v>
      </c>
      <c r="C171" s="47"/>
      <c r="D171" s="46" t="s">
        <v>25</v>
      </c>
      <c r="E171" s="45" t="s">
        <v>168</v>
      </c>
      <c r="F171" s="104">
        <v>2</v>
      </c>
      <c r="G171" s="49" t="s">
        <v>73</v>
      </c>
      <c r="H171" s="47"/>
      <c r="I171" s="47">
        <v>6</v>
      </c>
      <c r="J171" s="47">
        <v>20</v>
      </c>
      <c r="K171" s="47">
        <f t="shared" ref="K171:K177" si="57">J171-I171+1</f>
        <v>15</v>
      </c>
      <c r="L171" s="47">
        <v>30</v>
      </c>
      <c r="M171" s="47"/>
      <c r="N171" s="50">
        <f t="shared" ref="N171:N177" si="58">L171/K171</f>
        <v>2</v>
      </c>
      <c r="O171" s="51">
        <f>M171/5</f>
        <v>0</v>
      </c>
      <c r="Q171" s="52">
        <f t="shared" ref="Q171:Q177" si="59">IF(K171=0,0,L171)</f>
        <v>30</v>
      </c>
      <c r="R171" s="100">
        <f t="shared" ref="R171:R177" si="60">IF(K171=0,0,M171/1.5)</f>
        <v>0</v>
      </c>
      <c r="S171" s="51">
        <f t="shared" ref="S171:S177" si="61">P171+Q171+R171</f>
        <v>30</v>
      </c>
    </row>
    <row r="172" spans="1:21" s="48" customFormat="1">
      <c r="A172" s="45" t="s">
        <v>135</v>
      </c>
      <c r="B172" s="46" t="s">
        <v>71</v>
      </c>
      <c r="C172" s="47"/>
      <c r="D172" s="46" t="s">
        <v>25</v>
      </c>
      <c r="E172" s="45" t="s">
        <v>126</v>
      </c>
      <c r="F172" s="104">
        <v>2</v>
      </c>
      <c r="G172" s="49" t="s">
        <v>74</v>
      </c>
      <c r="H172" s="47"/>
      <c r="I172" s="47">
        <v>2</v>
      </c>
      <c r="J172" s="47">
        <v>16</v>
      </c>
      <c r="K172" s="47">
        <f>J172-I172+1</f>
        <v>15</v>
      </c>
      <c r="L172" s="47">
        <v>30</v>
      </c>
      <c r="M172" s="47"/>
      <c r="N172" s="50">
        <f>L172/K172</f>
        <v>2</v>
      </c>
      <c r="O172" s="51">
        <f>M172/5</f>
        <v>0</v>
      </c>
      <c r="Q172" s="52">
        <f>IF(K172=0,0,L172)</f>
        <v>30</v>
      </c>
      <c r="R172" s="100">
        <f>IF(K172=0,0,M172/1.5)</f>
        <v>0</v>
      </c>
      <c r="S172" s="51">
        <f>P172+Q172+R172</f>
        <v>30</v>
      </c>
    </row>
    <row r="173" spans="1:21" s="27" customFormat="1">
      <c r="A173" s="7" t="s">
        <v>134</v>
      </c>
      <c r="B173" s="8" t="s">
        <v>51</v>
      </c>
      <c r="C173" s="9"/>
      <c r="D173" s="8" t="s">
        <v>25</v>
      </c>
      <c r="E173" s="7" t="s">
        <v>43</v>
      </c>
      <c r="F173" s="18">
        <v>3</v>
      </c>
      <c r="G173" s="11" t="s">
        <v>73</v>
      </c>
      <c r="H173" s="9"/>
      <c r="I173" s="9">
        <v>1</v>
      </c>
      <c r="J173" s="9">
        <v>15</v>
      </c>
      <c r="K173" s="9">
        <f t="shared" si="57"/>
        <v>15</v>
      </c>
      <c r="L173" s="9">
        <v>30</v>
      </c>
      <c r="M173" s="9"/>
      <c r="N173" s="12">
        <f t="shared" si="58"/>
        <v>2</v>
      </c>
      <c r="O173" s="13">
        <f>M173/5</f>
        <v>0</v>
      </c>
      <c r="P173" s="14"/>
      <c r="Q173" s="15">
        <f t="shared" si="59"/>
        <v>30</v>
      </c>
      <c r="R173" s="16">
        <f t="shared" si="60"/>
        <v>0</v>
      </c>
      <c r="S173" s="13">
        <f t="shared" si="61"/>
        <v>30</v>
      </c>
    </row>
    <row r="174" spans="1:21" s="27" customFormat="1">
      <c r="A174" s="7" t="s">
        <v>135</v>
      </c>
      <c r="B174" s="8" t="s">
        <v>53</v>
      </c>
      <c r="D174" s="8" t="s">
        <v>25</v>
      </c>
      <c r="E174" s="7" t="s">
        <v>43</v>
      </c>
      <c r="F174" s="11">
        <v>3</v>
      </c>
      <c r="G174" s="11" t="s">
        <v>72</v>
      </c>
      <c r="H174" s="9"/>
      <c r="I174" s="9">
        <v>1</v>
      </c>
      <c r="J174" s="9">
        <v>15</v>
      </c>
      <c r="K174" s="9">
        <f t="shared" si="57"/>
        <v>15</v>
      </c>
      <c r="L174" s="9">
        <v>30</v>
      </c>
      <c r="M174" s="9"/>
      <c r="N174" s="12">
        <f t="shared" si="58"/>
        <v>2</v>
      </c>
      <c r="O174" s="13">
        <f>M174/5</f>
        <v>0</v>
      </c>
      <c r="P174" s="14"/>
      <c r="Q174" s="15">
        <f t="shared" si="59"/>
        <v>30</v>
      </c>
      <c r="R174" s="16">
        <f t="shared" si="60"/>
        <v>0</v>
      </c>
      <c r="S174" s="13">
        <f t="shared" si="61"/>
        <v>30</v>
      </c>
    </row>
    <row r="175" spans="1:21" s="48" customFormat="1">
      <c r="A175" s="45"/>
      <c r="B175" s="46" t="s">
        <v>189</v>
      </c>
      <c r="C175" s="47"/>
      <c r="D175" s="46" t="s">
        <v>25</v>
      </c>
      <c r="E175" s="45" t="s">
        <v>168</v>
      </c>
      <c r="F175" s="104">
        <v>4</v>
      </c>
      <c r="G175" s="49" t="s">
        <v>73</v>
      </c>
      <c r="H175" s="47"/>
      <c r="I175" s="47">
        <v>6</v>
      </c>
      <c r="J175" s="47">
        <v>20</v>
      </c>
      <c r="K175" s="47">
        <v>15</v>
      </c>
      <c r="L175" s="47">
        <v>30</v>
      </c>
      <c r="M175" s="47"/>
      <c r="N175" s="50"/>
      <c r="O175" s="51"/>
      <c r="Q175" s="52">
        <f>IF(K175=0,0,L175)</f>
        <v>30</v>
      </c>
      <c r="R175" s="100"/>
      <c r="S175" s="51">
        <f>P175+Q175+R175</f>
        <v>30</v>
      </c>
    </row>
    <row r="176" spans="1:21" s="27" customFormat="1">
      <c r="A176" s="7" t="s">
        <v>134</v>
      </c>
      <c r="B176" s="8" t="s">
        <v>50</v>
      </c>
      <c r="C176" s="9"/>
      <c r="D176" s="8" t="s">
        <v>25</v>
      </c>
      <c r="E176" s="7" t="s">
        <v>43</v>
      </c>
      <c r="F176" s="18">
        <v>5</v>
      </c>
      <c r="G176" s="11" t="s">
        <v>73</v>
      </c>
      <c r="H176" s="9"/>
      <c r="I176" s="9">
        <v>1</v>
      </c>
      <c r="J176" s="9">
        <v>15</v>
      </c>
      <c r="K176" s="9">
        <f t="shared" si="57"/>
        <v>15</v>
      </c>
      <c r="L176" s="9">
        <v>30</v>
      </c>
      <c r="M176" s="9"/>
      <c r="N176" s="12">
        <f t="shared" si="58"/>
        <v>2</v>
      </c>
      <c r="O176" s="13">
        <f>M176/6</f>
        <v>0</v>
      </c>
      <c r="P176" s="14"/>
      <c r="Q176" s="15">
        <f t="shared" si="59"/>
        <v>30</v>
      </c>
      <c r="R176" s="16">
        <f t="shared" si="60"/>
        <v>0</v>
      </c>
      <c r="S176" s="13">
        <f t="shared" si="61"/>
        <v>30</v>
      </c>
    </row>
    <row r="177" spans="1:21" s="27" customFormat="1">
      <c r="A177" s="7" t="s">
        <v>135</v>
      </c>
      <c r="B177" s="8" t="s">
        <v>52</v>
      </c>
      <c r="C177" s="9"/>
      <c r="D177" s="8" t="s">
        <v>25</v>
      </c>
      <c r="E177" s="7" t="s">
        <v>43</v>
      </c>
      <c r="F177" s="18">
        <v>5</v>
      </c>
      <c r="G177" s="11" t="s">
        <v>72</v>
      </c>
      <c r="H177" s="9"/>
      <c r="I177" s="9">
        <v>1</v>
      </c>
      <c r="J177" s="9">
        <v>15</v>
      </c>
      <c r="K177" s="9">
        <f t="shared" si="57"/>
        <v>15</v>
      </c>
      <c r="L177" s="9">
        <v>30</v>
      </c>
      <c r="M177" s="9"/>
      <c r="N177" s="12">
        <f t="shared" si="58"/>
        <v>2</v>
      </c>
      <c r="O177" s="13">
        <f>M177/5</f>
        <v>0</v>
      </c>
      <c r="P177" s="14"/>
      <c r="Q177" s="15">
        <f t="shared" si="59"/>
        <v>30</v>
      </c>
      <c r="R177" s="16">
        <f t="shared" si="60"/>
        <v>0</v>
      </c>
      <c r="S177" s="13">
        <f t="shared" si="61"/>
        <v>30</v>
      </c>
    </row>
    <row r="178" spans="1:21" s="27" customFormat="1" ht="18.75">
      <c r="A178" s="7"/>
      <c r="B178" s="8"/>
      <c r="D178" s="8"/>
      <c r="E178" s="7"/>
      <c r="F178" s="11"/>
      <c r="G178" s="11"/>
      <c r="H178" s="9"/>
      <c r="I178" s="9"/>
      <c r="J178" s="9"/>
      <c r="K178" s="9"/>
      <c r="L178" s="9"/>
      <c r="M178" s="9"/>
      <c r="N178" s="12"/>
      <c r="O178" s="13"/>
      <c r="P178" s="14"/>
      <c r="Q178" s="15"/>
      <c r="R178" s="15" t="s">
        <v>107</v>
      </c>
      <c r="S178" s="92">
        <f>SUM(S171:S177)</f>
        <v>210</v>
      </c>
      <c r="T178" s="93">
        <v>270</v>
      </c>
      <c r="U178" s="94">
        <f>S178-T178</f>
        <v>-60</v>
      </c>
    </row>
    <row r="179" spans="1:21" s="98" customFormat="1" ht="15.95" customHeight="1">
      <c r="A179" s="91"/>
      <c r="B179" s="38"/>
      <c r="C179" s="39"/>
      <c r="D179" s="38" t="s">
        <v>274</v>
      </c>
      <c r="E179" s="40"/>
      <c r="F179" s="39"/>
      <c r="G179" s="41"/>
      <c r="H179" s="39"/>
      <c r="I179" s="39"/>
      <c r="J179" s="39"/>
      <c r="K179" s="39"/>
      <c r="L179" s="39"/>
      <c r="M179" s="39"/>
      <c r="N179" s="42"/>
      <c r="O179" s="43"/>
      <c r="P179" s="40"/>
      <c r="Q179" s="44"/>
      <c r="R179" s="44"/>
      <c r="S179" s="95"/>
      <c r="T179" s="96"/>
      <c r="U179" s="97"/>
    </row>
    <row r="180" spans="1:21" s="27" customFormat="1" ht="25.5">
      <c r="A180" s="3" t="s">
        <v>15</v>
      </c>
      <c r="B180" s="3" t="s">
        <v>16</v>
      </c>
      <c r="C180" s="4" t="s">
        <v>0</v>
      </c>
      <c r="D180" s="3" t="s">
        <v>17</v>
      </c>
      <c r="E180" s="3" t="s">
        <v>18</v>
      </c>
      <c r="F180" s="3" t="s">
        <v>19</v>
      </c>
      <c r="G180" s="3" t="s">
        <v>20</v>
      </c>
      <c r="H180" s="4" t="s">
        <v>1</v>
      </c>
      <c r="I180" s="3" t="s">
        <v>21</v>
      </c>
      <c r="J180" s="3" t="s">
        <v>22</v>
      </c>
      <c r="K180" s="4" t="s">
        <v>2</v>
      </c>
      <c r="L180" s="3" t="s">
        <v>33</v>
      </c>
      <c r="M180" s="3" t="s">
        <v>34</v>
      </c>
      <c r="N180" s="5" t="s">
        <v>3</v>
      </c>
      <c r="O180" s="5" t="s">
        <v>4</v>
      </c>
      <c r="P180" s="4" t="s">
        <v>32</v>
      </c>
      <c r="Q180" s="3" t="s">
        <v>5</v>
      </c>
      <c r="R180" s="3" t="s">
        <v>6</v>
      </c>
      <c r="S180" s="124" t="s">
        <v>7</v>
      </c>
      <c r="T180" s="84" t="s">
        <v>105</v>
      </c>
      <c r="U180" s="84" t="s">
        <v>106</v>
      </c>
    </row>
    <row r="181" spans="1:21" s="27" customFormat="1">
      <c r="A181" s="7" t="s">
        <v>135</v>
      </c>
      <c r="B181" s="8" t="s">
        <v>52</v>
      </c>
      <c r="C181" s="9"/>
      <c r="D181" s="8" t="s">
        <v>46</v>
      </c>
      <c r="E181" s="14" t="s">
        <v>112</v>
      </c>
      <c r="F181" s="11">
        <v>5</v>
      </c>
      <c r="G181" s="11" t="s">
        <v>73</v>
      </c>
      <c r="H181" s="9"/>
      <c r="I181" s="9">
        <v>1</v>
      </c>
      <c r="J181" s="9">
        <v>15</v>
      </c>
      <c r="K181" s="9">
        <f t="shared" ref="K181:K184" si="62">J181-I181+1</f>
        <v>15</v>
      </c>
      <c r="L181" s="9">
        <v>30</v>
      </c>
      <c r="M181" s="9"/>
      <c r="N181" s="12">
        <f t="shared" ref="N181:N184" si="63">L181/K181</f>
        <v>2</v>
      </c>
      <c r="O181" s="13">
        <f>M181/5</f>
        <v>0</v>
      </c>
      <c r="P181" s="14"/>
      <c r="Q181" s="15">
        <f t="shared" ref="Q181:Q184" si="64">IF(K181=0,0,L181)</f>
        <v>30</v>
      </c>
      <c r="R181" s="16">
        <f t="shared" ref="R181:R184" si="65">IF(K181=0,0,M181/1.5)</f>
        <v>0</v>
      </c>
      <c r="S181" s="13">
        <f t="shared" ref="S181:S184" si="66">P181+Q181+R181</f>
        <v>30</v>
      </c>
    </row>
    <row r="182" spans="1:21" s="27" customFormat="1">
      <c r="A182" s="7" t="s">
        <v>134</v>
      </c>
      <c r="B182" s="8" t="s">
        <v>50</v>
      </c>
      <c r="C182" s="9"/>
      <c r="D182" s="8" t="s">
        <v>46</v>
      </c>
      <c r="E182" s="14" t="s">
        <v>112</v>
      </c>
      <c r="F182" s="11">
        <v>5</v>
      </c>
      <c r="G182" s="11" t="s">
        <v>72</v>
      </c>
      <c r="H182" s="9"/>
      <c r="I182" s="9">
        <v>1</v>
      </c>
      <c r="J182" s="9">
        <v>15</v>
      </c>
      <c r="K182" s="9">
        <f t="shared" si="62"/>
        <v>15</v>
      </c>
      <c r="L182" s="9">
        <v>30</v>
      </c>
      <c r="M182" s="9"/>
      <c r="N182" s="12">
        <f t="shared" si="63"/>
        <v>2</v>
      </c>
      <c r="O182" s="13">
        <f>M182/6</f>
        <v>0</v>
      </c>
      <c r="P182" s="14"/>
      <c r="Q182" s="15">
        <f t="shared" si="64"/>
        <v>30</v>
      </c>
      <c r="R182" s="16">
        <f t="shared" si="65"/>
        <v>0</v>
      </c>
      <c r="S182" s="13">
        <f t="shared" si="66"/>
        <v>30</v>
      </c>
    </row>
    <row r="183" spans="1:21" s="27" customFormat="1">
      <c r="A183" s="7" t="s">
        <v>186</v>
      </c>
      <c r="B183" s="8" t="s">
        <v>184</v>
      </c>
      <c r="C183" s="9"/>
      <c r="D183" s="8" t="s">
        <v>46</v>
      </c>
      <c r="E183" s="14" t="s">
        <v>185</v>
      </c>
      <c r="F183" s="11">
        <v>5</v>
      </c>
      <c r="G183" s="11" t="s">
        <v>187</v>
      </c>
      <c r="H183" s="9"/>
      <c r="I183" s="9">
        <v>5</v>
      </c>
      <c r="J183" s="9">
        <v>19</v>
      </c>
      <c r="K183" s="9">
        <f>J183-I183+1</f>
        <v>15</v>
      </c>
      <c r="L183" s="9">
        <v>30</v>
      </c>
      <c r="M183" s="9"/>
      <c r="N183" s="12">
        <f>L183/K183</f>
        <v>2</v>
      </c>
      <c r="O183" s="13">
        <f>M183/5</f>
        <v>0</v>
      </c>
      <c r="P183" s="14"/>
      <c r="Q183" s="15">
        <f>IF(K183=0,0,L183)</f>
        <v>30</v>
      </c>
      <c r="R183" s="16">
        <f>IF(K183=0,0,M183/1.5)</f>
        <v>0</v>
      </c>
      <c r="S183" s="13">
        <f>P183+Q183+R183</f>
        <v>30</v>
      </c>
    </row>
    <row r="184" spans="1:21" s="27" customFormat="1">
      <c r="A184" s="7" t="s">
        <v>54</v>
      </c>
      <c r="B184" s="8" t="s">
        <v>58</v>
      </c>
      <c r="C184" s="9">
        <v>2</v>
      </c>
      <c r="D184" s="8" t="s">
        <v>46</v>
      </c>
      <c r="E184" s="14" t="s">
        <v>35</v>
      </c>
      <c r="F184" s="11" t="s">
        <v>78</v>
      </c>
      <c r="G184" s="11" t="s">
        <v>37</v>
      </c>
      <c r="H184" s="9"/>
      <c r="I184" s="9">
        <v>1</v>
      </c>
      <c r="J184" s="9">
        <v>6</v>
      </c>
      <c r="K184" s="9">
        <f t="shared" si="62"/>
        <v>6</v>
      </c>
      <c r="L184" s="9"/>
      <c r="M184" s="9">
        <v>60</v>
      </c>
      <c r="N184" s="12">
        <f t="shared" si="63"/>
        <v>0</v>
      </c>
      <c r="O184" s="13">
        <f>M184/5</f>
        <v>12</v>
      </c>
      <c r="P184" s="14"/>
      <c r="Q184" s="15">
        <f t="shared" si="64"/>
        <v>0</v>
      </c>
      <c r="R184" s="16">
        <f t="shared" si="65"/>
        <v>40</v>
      </c>
      <c r="S184" s="13">
        <f t="shared" si="66"/>
        <v>40</v>
      </c>
    </row>
    <row r="185" spans="1:21" s="27" customFormat="1" ht="18.75">
      <c r="A185" s="7"/>
      <c r="B185" s="8"/>
      <c r="C185" s="9"/>
      <c r="D185" s="8"/>
      <c r="E185" s="14"/>
      <c r="F185" s="11"/>
      <c r="G185" s="11"/>
      <c r="H185" s="9"/>
      <c r="I185" s="9"/>
      <c r="J185" s="9"/>
      <c r="K185" s="9"/>
      <c r="L185" s="9"/>
      <c r="M185" s="9"/>
      <c r="N185" s="12"/>
      <c r="O185" s="13"/>
      <c r="P185" s="14"/>
      <c r="Q185" s="15"/>
      <c r="R185" s="15" t="s">
        <v>107</v>
      </c>
      <c r="S185" s="92">
        <f>SUM(S181:S184)</f>
        <v>130</v>
      </c>
      <c r="T185" s="93">
        <v>270</v>
      </c>
      <c r="U185" s="94">
        <f>S185-T185</f>
        <v>-140</v>
      </c>
    </row>
    <row r="186" spans="1:21" s="98" customFormat="1" ht="15.95" customHeight="1">
      <c r="A186" s="91"/>
      <c r="B186" s="38"/>
      <c r="C186" s="39"/>
      <c r="D186" s="38" t="s">
        <v>274</v>
      </c>
      <c r="E186" s="40"/>
      <c r="F186" s="39"/>
      <c r="G186" s="41"/>
      <c r="H186" s="39"/>
      <c r="I186" s="39"/>
      <c r="J186" s="39"/>
      <c r="K186" s="39"/>
      <c r="L186" s="39"/>
      <c r="M186" s="39"/>
      <c r="N186" s="42"/>
      <c r="O186" s="43"/>
      <c r="P186" s="40"/>
      <c r="Q186" s="44"/>
      <c r="R186" s="44"/>
      <c r="S186" s="95"/>
      <c r="T186" s="96"/>
      <c r="U186" s="97"/>
    </row>
    <row r="187" spans="1:21" s="27" customFormat="1" ht="25.5">
      <c r="A187" s="3" t="s">
        <v>15</v>
      </c>
      <c r="B187" s="3" t="s">
        <v>16</v>
      </c>
      <c r="C187" s="4" t="s">
        <v>0</v>
      </c>
      <c r="D187" s="3" t="s">
        <v>17</v>
      </c>
      <c r="E187" s="3" t="s">
        <v>18</v>
      </c>
      <c r="F187" s="3" t="s">
        <v>19</v>
      </c>
      <c r="G187" s="3" t="s">
        <v>20</v>
      </c>
      <c r="H187" s="4" t="s">
        <v>1</v>
      </c>
      <c r="I187" s="3" t="s">
        <v>21</v>
      </c>
      <c r="J187" s="3" t="s">
        <v>22</v>
      </c>
      <c r="K187" s="4" t="s">
        <v>2</v>
      </c>
      <c r="L187" s="3" t="s">
        <v>33</v>
      </c>
      <c r="M187" s="3" t="s">
        <v>34</v>
      </c>
      <c r="N187" s="5" t="s">
        <v>3</v>
      </c>
      <c r="O187" s="5" t="s">
        <v>4</v>
      </c>
      <c r="P187" s="4" t="s">
        <v>32</v>
      </c>
      <c r="Q187" s="3" t="s">
        <v>5</v>
      </c>
      <c r="R187" s="3" t="s">
        <v>6</v>
      </c>
      <c r="S187" s="124" t="s">
        <v>7</v>
      </c>
      <c r="T187" s="84" t="s">
        <v>105</v>
      </c>
      <c r="U187" s="84" t="s">
        <v>106</v>
      </c>
    </row>
    <row r="188" spans="1:21" s="27" customFormat="1">
      <c r="A188" s="7" t="s">
        <v>92</v>
      </c>
      <c r="B188" s="8" t="s">
        <v>58</v>
      </c>
      <c r="C188" s="9">
        <v>1</v>
      </c>
      <c r="D188" s="8" t="s">
        <v>40</v>
      </c>
      <c r="E188" s="14" t="s">
        <v>116</v>
      </c>
      <c r="F188" s="11">
        <v>2</v>
      </c>
      <c r="G188" s="11" t="s">
        <v>36</v>
      </c>
      <c r="H188" s="9"/>
      <c r="I188" s="9">
        <v>9</v>
      </c>
      <c r="J188" s="9">
        <v>15</v>
      </c>
      <c r="K188" s="9">
        <f t="shared" ref="K188:K196" si="67">J188-I188+1</f>
        <v>7</v>
      </c>
      <c r="L188" s="9"/>
      <c r="M188" s="9">
        <v>42</v>
      </c>
      <c r="N188" s="12">
        <f>L188/K188</f>
        <v>0</v>
      </c>
      <c r="O188" s="13">
        <f>M188/6</f>
        <v>7</v>
      </c>
      <c r="P188" s="14"/>
      <c r="Q188" s="15">
        <f>IF(K188=0,0,L188)</f>
        <v>0</v>
      </c>
      <c r="R188" s="16">
        <f t="shared" ref="R188:R196" si="68">IF(K188=0,0,M188/1.5)</f>
        <v>28</v>
      </c>
      <c r="S188" s="13">
        <f t="shared" ref="S188:S196" si="69">P188+Q188+R188</f>
        <v>28</v>
      </c>
    </row>
    <row r="189" spans="1:21" s="27" customFormat="1">
      <c r="A189" s="7" t="s">
        <v>92</v>
      </c>
      <c r="B189" s="8" t="s">
        <v>58</v>
      </c>
      <c r="C189" s="9">
        <v>2</v>
      </c>
      <c r="D189" s="8" t="s">
        <v>40</v>
      </c>
      <c r="E189" s="14" t="s">
        <v>116</v>
      </c>
      <c r="F189" s="11">
        <v>2</v>
      </c>
      <c r="G189" s="11" t="s">
        <v>37</v>
      </c>
      <c r="H189" s="9"/>
      <c r="I189" s="9">
        <v>9</v>
      </c>
      <c r="J189" s="9">
        <v>15</v>
      </c>
      <c r="K189" s="9">
        <f t="shared" si="67"/>
        <v>7</v>
      </c>
      <c r="L189" s="9"/>
      <c r="M189" s="9">
        <v>42</v>
      </c>
      <c r="N189" s="12">
        <f>L189/K189</f>
        <v>0</v>
      </c>
      <c r="O189" s="13">
        <f>M189/6</f>
        <v>7</v>
      </c>
      <c r="P189" s="14"/>
      <c r="Q189" s="15">
        <f>IF(K189=0,0,L189)</f>
        <v>0</v>
      </c>
      <c r="R189" s="16">
        <f t="shared" si="68"/>
        <v>28</v>
      </c>
      <c r="S189" s="13">
        <f t="shared" si="69"/>
        <v>28</v>
      </c>
    </row>
    <row r="190" spans="1:21" s="27" customFormat="1">
      <c r="A190" s="7" t="s">
        <v>135</v>
      </c>
      <c r="B190" s="8" t="s">
        <v>71</v>
      </c>
      <c r="C190" s="9"/>
      <c r="D190" s="8" t="s">
        <v>40</v>
      </c>
      <c r="E190" s="14" t="s">
        <v>121</v>
      </c>
      <c r="F190" s="24">
        <v>4</v>
      </c>
      <c r="G190" s="11" t="s">
        <v>82</v>
      </c>
      <c r="H190" s="9"/>
      <c r="I190" s="9">
        <v>2</v>
      </c>
      <c r="J190" s="9">
        <v>16</v>
      </c>
      <c r="K190" s="9">
        <f t="shared" si="67"/>
        <v>15</v>
      </c>
      <c r="L190" s="9">
        <v>60</v>
      </c>
      <c r="M190" s="9"/>
      <c r="N190" s="12">
        <f>L190/K190</f>
        <v>4</v>
      </c>
      <c r="O190" s="13">
        <f>M190/6</f>
        <v>0</v>
      </c>
      <c r="P190" s="14"/>
      <c r="Q190" s="15">
        <f>IF(K190=0,0,L190)</f>
        <v>60</v>
      </c>
      <c r="R190" s="16">
        <f t="shared" si="68"/>
        <v>0</v>
      </c>
      <c r="S190" s="13">
        <f t="shared" si="69"/>
        <v>60</v>
      </c>
    </row>
    <row r="191" spans="1:21" s="27" customFormat="1">
      <c r="A191" s="7" t="s">
        <v>134</v>
      </c>
      <c r="B191" s="8" t="s">
        <v>50</v>
      </c>
      <c r="C191" s="9"/>
      <c r="D191" s="8" t="s">
        <v>40</v>
      </c>
      <c r="E191" s="14" t="s">
        <v>84</v>
      </c>
      <c r="F191" s="11">
        <v>6</v>
      </c>
      <c r="G191" s="11" t="s">
        <v>73</v>
      </c>
      <c r="H191" s="9"/>
      <c r="I191" s="9">
        <v>1</v>
      </c>
      <c r="J191" s="9">
        <v>15</v>
      </c>
      <c r="K191" s="9">
        <f t="shared" si="67"/>
        <v>15</v>
      </c>
      <c r="L191" s="9">
        <v>30</v>
      </c>
      <c r="M191" s="9"/>
      <c r="N191" s="12">
        <f>L191/K191</f>
        <v>2</v>
      </c>
      <c r="O191" s="13">
        <f>M191/6</f>
        <v>0</v>
      </c>
      <c r="P191" s="14"/>
      <c r="Q191" s="15">
        <f>IF(K191=0,0,L191)</f>
        <v>30</v>
      </c>
      <c r="R191" s="16">
        <f t="shared" si="68"/>
        <v>0</v>
      </c>
      <c r="S191" s="13">
        <f t="shared" si="69"/>
        <v>30</v>
      </c>
      <c r="U191" s="56"/>
    </row>
    <row r="192" spans="1:21" s="28" customFormat="1">
      <c r="A192" s="7" t="s">
        <v>135</v>
      </c>
      <c r="B192" s="8" t="s">
        <v>51</v>
      </c>
      <c r="C192" s="9"/>
      <c r="D192" s="8" t="s">
        <v>40</v>
      </c>
      <c r="E192" s="14" t="s">
        <v>84</v>
      </c>
      <c r="F192" s="11">
        <v>6</v>
      </c>
      <c r="G192" s="11" t="s">
        <v>72</v>
      </c>
      <c r="H192" s="9"/>
      <c r="I192" s="9">
        <v>1</v>
      </c>
      <c r="J192" s="9">
        <v>15</v>
      </c>
      <c r="K192" s="9">
        <f t="shared" si="67"/>
        <v>15</v>
      </c>
      <c r="L192" s="9">
        <v>30</v>
      </c>
      <c r="M192" s="9"/>
      <c r="N192" s="12">
        <f>L192/K192</f>
        <v>2</v>
      </c>
      <c r="O192" s="13">
        <f>M192/5</f>
        <v>0</v>
      </c>
      <c r="P192" s="14"/>
      <c r="Q192" s="15">
        <f>IF(K192=0,0,L192)</f>
        <v>30</v>
      </c>
      <c r="R192" s="16">
        <f t="shared" si="68"/>
        <v>0</v>
      </c>
      <c r="S192" s="13">
        <f t="shared" si="69"/>
        <v>30</v>
      </c>
      <c r="T192" s="27"/>
      <c r="U192" s="56"/>
    </row>
    <row r="193" spans="1:21" s="27" customFormat="1">
      <c r="A193" s="7" t="s">
        <v>92</v>
      </c>
      <c r="B193" s="8" t="s">
        <v>63</v>
      </c>
      <c r="C193" s="9">
        <v>2</v>
      </c>
      <c r="D193" s="8" t="s">
        <v>40</v>
      </c>
      <c r="E193" s="14" t="s">
        <v>96</v>
      </c>
      <c r="F193" s="24">
        <v>6</v>
      </c>
      <c r="G193" s="49" t="s">
        <v>37</v>
      </c>
      <c r="H193" s="9"/>
      <c r="I193" s="9">
        <v>6</v>
      </c>
      <c r="J193" s="9">
        <v>10</v>
      </c>
      <c r="K193" s="9">
        <f t="shared" si="67"/>
        <v>5</v>
      </c>
      <c r="L193" s="9"/>
      <c r="M193" s="9">
        <v>30</v>
      </c>
      <c r="N193" s="12"/>
      <c r="O193" s="13">
        <f>M193/6</f>
        <v>5</v>
      </c>
      <c r="P193" s="14"/>
      <c r="Q193" s="15"/>
      <c r="R193" s="16">
        <f t="shared" si="68"/>
        <v>20</v>
      </c>
      <c r="S193" s="13">
        <f t="shared" si="69"/>
        <v>20</v>
      </c>
      <c r="T193" s="28"/>
      <c r="U193" s="28"/>
    </row>
    <row r="194" spans="1:21" s="27" customFormat="1">
      <c r="A194" s="7" t="s">
        <v>92</v>
      </c>
      <c r="B194" s="8" t="s">
        <v>66</v>
      </c>
      <c r="C194" s="9">
        <v>2</v>
      </c>
      <c r="D194" s="8" t="s">
        <v>40</v>
      </c>
      <c r="E194" s="14" t="s">
        <v>96</v>
      </c>
      <c r="F194" s="24">
        <v>6</v>
      </c>
      <c r="G194" s="11" t="s">
        <v>37</v>
      </c>
      <c r="H194" s="9"/>
      <c r="I194" s="9">
        <v>1</v>
      </c>
      <c r="J194" s="9">
        <v>5</v>
      </c>
      <c r="K194" s="9">
        <f t="shared" si="67"/>
        <v>5</v>
      </c>
      <c r="L194" s="9"/>
      <c r="M194" s="9">
        <v>30</v>
      </c>
      <c r="N194" s="12"/>
      <c r="O194" s="13">
        <f>M194/6</f>
        <v>5</v>
      </c>
      <c r="P194" s="14"/>
      <c r="Q194" s="15"/>
      <c r="R194" s="16">
        <f t="shared" si="68"/>
        <v>20</v>
      </c>
      <c r="S194" s="13">
        <f t="shared" si="69"/>
        <v>20</v>
      </c>
    </row>
    <row r="195" spans="1:21" s="27" customFormat="1">
      <c r="A195" s="7" t="s">
        <v>92</v>
      </c>
      <c r="B195" s="8" t="s">
        <v>67</v>
      </c>
      <c r="C195" s="9">
        <v>1</v>
      </c>
      <c r="D195" s="8" t="s">
        <v>40</v>
      </c>
      <c r="E195" s="14" t="s">
        <v>96</v>
      </c>
      <c r="F195" s="24">
        <v>7</v>
      </c>
      <c r="G195" s="11" t="s">
        <v>36</v>
      </c>
      <c r="H195" s="9"/>
      <c r="I195" s="9">
        <v>1</v>
      </c>
      <c r="J195" s="9">
        <v>5</v>
      </c>
      <c r="K195" s="9">
        <f t="shared" si="67"/>
        <v>5</v>
      </c>
      <c r="L195" s="9"/>
      <c r="M195" s="9">
        <v>30</v>
      </c>
      <c r="N195" s="12"/>
      <c r="O195" s="13">
        <f>M195/6</f>
        <v>5</v>
      </c>
      <c r="P195" s="14"/>
      <c r="Q195" s="15"/>
      <c r="R195" s="16">
        <f t="shared" si="68"/>
        <v>20</v>
      </c>
      <c r="S195" s="13">
        <f t="shared" si="69"/>
        <v>20</v>
      </c>
    </row>
    <row r="196" spans="1:21" s="27" customFormat="1">
      <c r="A196" s="7" t="s">
        <v>92</v>
      </c>
      <c r="B196" s="8" t="s">
        <v>67</v>
      </c>
      <c r="C196" s="9">
        <v>2</v>
      </c>
      <c r="D196" s="8" t="s">
        <v>40</v>
      </c>
      <c r="E196" s="14" t="s">
        <v>96</v>
      </c>
      <c r="F196" s="24">
        <v>7</v>
      </c>
      <c r="G196" s="11" t="s">
        <v>37</v>
      </c>
      <c r="H196" s="9"/>
      <c r="I196" s="9">
        <v>1</v>
      </c>
      <c r="J196" s="9">
        <v>5</v>
      </c>
      <c r="K196" s="9">
        <f t="shared" si="67"/>
        <v>5</v>
      </c>
      <c r="L196" s="9"/>
      <c r="M196" s="9">
        <v>30</v>
      </c>
      <c r="N196" s="12"/>
      <c r="O196" s="13">
        <f>M196/6</f>
        <v>5</v>
      </c>
      <c r="P196" s="14"/>
      <c r="Q196" s="15"/>
      <c r="R196" s="16">
        <f t="shared" si="68"/>
        <v>20</v>
      </c>
      <c r="S196" s="13">
        <f t="shared" si="69"/>
        <v>20</v>
      </c>
    </row>
    <row r="197" spans="1:21" s="27" customFormat="1" ht="18.75">
      <c r="A197" s="7"/>
      <c r="B197" s="8"/>
      <c r="C197" s="9"/>
      <c r="D197" s="8"/>
      <c r="E197" s="14"/>
      <c r="F197" s="24"/>
      <c r="G197" s="11"/>
      <c r="H197" s="9"/>
      <c r="I197" s="9"/>
      <c r="J197" s="9"/>
      <c r="K197" s="9"/>
      <c r="L197" s="9"/>
      <c r="M197" s="9"/>
      <c r="N197" s="12"/>
      <c r="O197" s="13"/>
      <c r="P197" s="14"/>
      <c r="Q197" s="15"/>
      <c r="R197" s="15" t="s">
        <v>107</v>
      </c>
      <c r="S197" s="92">
        <f>SUM(S188:S196)</f>
        <v>256</v>
      </c>
      <c r="T197" s="93">
        <v>270</v>
      </c>
      <c r="U197" s="94">
        <f>S197-T197</f>
        <v>-14</v>
      </c>
    </row>
    <row r="198" spans="1:21" s="98" customFormat="1" ht="15.95" customHeight="1">
      <c r="A198" s="91"/>
      <c r="B198" s="38"/>
      <c r="C198" s="39"/>
      <c r="D198" s="38" t="s">
        <v>274</v>
      </c>
      <c r="E198" s="40"/>
      <c r="F198" s="39"/>
      <c r="G198" s="41"/>
      <c r="H198" s="39"/>
      <c r="I198" s="39"/>
      <c r="J198" s="39"/>
      <c r="K198" s="39"/>
      <c r="L198" s="39"/>
      <c r="M198" s="39"/>
      <c r="N198" s="42"/>
      <c r="O198" s="43"/>
      <c r="P198" s="40"/>
      <c r="Q198" s="44"/>
      <c r="R198" s="44"/>
      <c r="S198" s="95"/>
      <c r="T198" s="96">
        <v>85</v>
      </c>
      <c r="U198" s="97"/>
    </row>
    <row r="199" spans="1:21" s="27" customFormat="1" ht="25.5">
      <c r="A199" s="3" t="s">
        <v>15</v>
      </c>
      <c r="B199" s="3" t="s">
        <v>16</v>
      </c>
      <c r="C199" s="4" t="s">
        <v>0</v>
      </c>
      <c r="D199" s="3" t="s">
        <v>17</v>
      </c>
      <c r="E199" s="3" t="s">
        <v>18</v>
      </c>
      <c r="F199" s="3" t="s">
        <v>19</v>
      </c>
      <c r="G199" s="3" t="s">
        <v>20</v>
      </c>
      <c r="H199" s="4" t="s">
        <v>1</v>
      </c>
      <c r="I199" s="3" t="s">
        <v>21</v>
      </c>
      <c r="J199" s="3" t="s">
        <v>22</v>
      </c>
      <c r="K199" s="4" t="s">
        <v>2</v>
      </c>
      <c r="L199" s="3" t="s">
        <v>33</v>
      </c>
      <c r="M199" s="3" t="s">
        <v>34</v>
      </c>
      <c r="N199" s="5" t="s">
        <v>3</v>
      </c>
      <c r="O199" s="5" t="s">
        <v>4</v>
      </c>
      <c r="P199" s="4" t="s">
        <v>32</v>
      </c>
      <c r="Q199" s="3" t="s">
        <v>5</v>
      </c>
      <c r="R199" s="3" t="s">
        <v>6</v>
      </c>
      <c r="S199" s="124" t="s">
        <v>7</v>
      </c>
      <c r="T199" s="84" t="s">
        <v>105</v>
      </c>
      <c r="U199" s="84" t="s">
        <v>106</v>
      </c>
    </row>
    <row r="200" spans="1:21" s="48" customFormat="1">
      <c r="A200" s="45"/>
      <c r="B200" s="48" t="s">
        <v>67</v>
      </c>
      <c r="C200" s="47"/>
      <c r="D200" s="46" t="s">
        <v>30</v>
      </c>
      <c r="E200" s="48" t="s">
        <v>23</v>
      </c>
      <c r="F200" s="49">
        <v>3</v>
      </c>
      <c r="G200" s="49" t="s">
        <v>73</v>
      </c>
      <c r="H200" s="47"/>
      <c r="I200" s="47">
        <v>1</v>
      </c>
      <c r="J200" s="47">
        <v>15</v>
      </c>
      <c r="K200" s="47">
        <f t="shared" ref="K200:K207" si="70">J200-I200+1</f>
        <v>15</v>
      </c>
      <c r="L200" s="47">
        <v>30</v>
      </c>
      <c r="M200" s="47"/>
      <c r="N200" s="50">
        <f>L200/K200</f>
        <v>2</v>
      </c>
      <c r="O200" s="51">
        <f>M200/6</f>
        <v>0</v>
      </c>
      <c r="Q200" s="52">
        <f t="shared" ref="Q200:Q207" si="71">IF(K200=0,0,L200)</f>
        <v>30</v>
      </c>
      <c r="R200" s="100">
        <f t="shared" ref="R200:R207" si="72">IF(K200=0,0,M200/1.5)</f>
        <v>0</v>
      </c>
      <c r="S200" s="51">
        <f t="shared" ref="S200:S207" si="73">P200+Q200+R200</f>
        <v>30</v>
      </c>
      <c r="U200" s="45"/>
    </row>
    <row r="201" spans="1:21" s="48" customFormat="1">
      <c r="A201" s="45"/>
      <c r="B201" s="46" t="s">
        <v>63</v>
      </c>
      <c r="C201" s="47"/>
      <c r="D201" s="46" t="s">
        <v>30</v>
      </c>
      <c r="E201" s="48" t="s">
        <v>23</v>
      </c>
      <c r="F201" s="47">
        <v>3</v>
      </c>
      <c r="G201" s="49" t="s">
        <v>72</v>
      </c>
      <c r="H201" s="47"/>
      <c r="I201" s="47">
        <v>1</v>
      </c>
      <c r="J201" s="47">
        <v>15</v>
      </c>
      <c r="K201" s="47">
        <f t="shared" si="70"/>
        <v>15</v>
      </c>
      <c r="L201" s="47">
        <v>30</v>
      </c>
      <c r="M201" s="47"/>
      <c r="N201" s="50">
        <v>2</v>
      </c>
      <c r="O201" s="51">
        <f>M201/6</f>
        <v>0</v>
      </c>
      <c r="Q201" s="52">
        <f t="shared" si="71"/>
        <v>30</v>
      </c>
      <c r="R201" s="100">
        <f t="shared" si="72"/>
        <v>0</v>
      </c>
      <c r="S201" s="51">
        <f t="shared" si="73"/>
        <v>30</v>
      </c>
    </row>
    <row r="202" spans="1:21" s="48" customFormat="1">
      <c r="A202" s="45"/>
      <c r="B202" s="46" t="s">
        <v>188</v>
      </c>
      <c r="D202" s="46" t="s">
        <v>30</v>
      </c>
      <c r="E202" s="46" t="s">
        <v>168</v>
      </c>
      <c r="F202" s="47">
        <v>4</v>
      </c>
      <c r="G202" s="49" t="s">
        <v>73</v>
      </c>
      <c r="I202" s="47">
        <v>6</v>
      </c>
      <c r="J202" s="47">
        <v>20</v>
      </c>
      <c r="K202" s="47">
        <f t="shared" si="70"/>
        <v>15</v>
      </c>
      <c r="L202" s="47">
        <v>30</v>
      </c>
      <c r="M202" s="47"/>
      <c r="N202" s="50">
        <f>L202/K202</f>
        <v>2</v>
      </c>
      <c r="O202" s="51">
        <f>M202/6</f>
        <v>0</v>
      </c>
      <c r="Q202" s="52">
        <f t="shared" si="71"/>
        <v>30</v>
      </c>
      <c r="R202" s="100">
        <f t="shared" si="72"/>
        <v>0</v>
      </c>
      <c r="S202" s="51">
        <f t="shared" si="73"/>
        <v>30</v>
      </c>
    </row>
    <row r="203" spans="1:21" s="48" customFormat="1">
      <c r="A203" s="45" t="s">
        <v>134</v>
      </c>
      <c r="B203" s="46" t="s">
        <v>155</v>
      </c>
      <c r="D203" s="46" t="s">
        <v>30</v>
      </c>
      <c r="E203" s="46" t="s">
        <v>168</v>
      </c>
      <c r="F203" s="47">
        <v>4</v>
      </c>
      <c r="G203" s="49" t="s">
        <v>72</v>
      </c>
      <c r="I203" s="47">
        <v>5</v>
      </c>
      <c r="J203" s="47">
        <v>19</v>
      </c>
      <c r="K203" s="47">
        <f t="shared" si="70"/>
        <v>15</v>
      </c>
      <c r="L203" s="47">
        <v>30</v>
      </c>
      <c r="M203" s="47"/>
      <c r="N203" s="50">
        <f>L203/K203</f>
        <v>2</v>
      </c>
      <c r="O203" s="51">
        <f>M203/6</f>
        <v>0</v>
      </c>
      <c r="Q203" s="52">
        <f t="shared" si="71"/>
        <v>30</v>
      </c>
      <c r="R203" s="100">
        <f t="shared" si="72"/>
        <v>0</v>
      </c>
      <c r="S203" s="51">
        <f t="shared" si="73"/>
        <v>30</v>
      </c>
    </row>
    <row r="204" spans="1:21" s="48" customFormat="1">
      <c r="A204" s="45" t="s">
        <v>135</v>
      </c>
      <c r="B204" s="46" t="s">
        <v>71</v>
      </c>
      <c r="D204" s="46" t="s">
        <v>30</v>
      </c>
      <c r="E204" s="46" t="s">
        <v>122</v>
      </c>
      <c r="F204" s="47">
        <v>4</v>
      </c>
      <c r="G204" s="49" t="s">
        <v>74</v>
      </c>
      <c r="I204" s="47">
        <v>2</v>
      </c>
      <c r="J204" s="47">
        <v>16</v>
      </c>
      <c r="K204" s="47">
        <f t="shared" si="70"/>
        <v>15</v>
      </c>
      <c r="L204" s="47">
        <v>30</v>
      </c>
      <c r="M204" s="47"/>
      <c r="N204" s="50">
        <f>L204/K204</f>
        <v>2</v>
      </c>
      <c r="O204" s="51">
        <f>M204/6</f>
        <v>0</v>
      </c>
      <c r="Q204" s="52">
        <f t="shared" si="71"/>
        <v>30</v>
      </c>
      <c r="R204" s="100">
        <f t="shared" si="72"/>
        <v>0</v>
      </c>
      <c r="S204" s="51">
        <f t="shared" si="73"/>
        <v>30</v>
      </c>
    </row>
    <row r="205" spans="1:21" s="48" customFormat="1">
      <c r="A205" s="45"/>
      <c r="B205" s="46" t="s">
        <v>224</v>
      </c>
      <c r="D205" s="46" t="s">
        <v>30</v>
      </c>
      <c r="E205" s="46" t="s">
        <v>168</v>
      </c>
      <c r="F205" s="47">
        <v>4</v>
      </c>
      <c r="G205" s="49" t="s">
        <v>187</v>
      </c>
      <c r="I205" s="47">
        <v>6</v>
      </c>
      <c r="J205" s="47">
        <v>20</v>
      </c>
      <c r="K205" s="47">
        <f t="shared" si="70"/>
        <v>15</v>
      </c>
      <c r="L205" s="47">
        <v>30</v>
      </c>
      <c r="M205" s="47"/>
      <c r="N205" s="50">
        <v>2</v>
      </c>
      <c r="O205" s="51"/>
      <c r="Q205" s="52">
        <f t="shared" si="71"/>
        <v>30</v>
      </c>
      <c r="R205" s="100">
        <f t="shared" si="72"/>
        <v>0</v>
      </c>
      <c r="S205" s="51">
        <f t="shared" si="73"/>
        <v>30</v>
      </c>
    </row>
    <row r="206" spans="1:21" s="48" customFormat="1">
      <c r="A206" s="45"/>
      <c r="B206" s="46" t="s">
        <v>207</v>
      </c>
      <c r="D206" s="46" t="s">
        <v>30</v>
      </c>
      <c r="E206" s="46" t="s">
        <v>168</v>
      </c>
      <c r="F206" s="47">
        <v>5</v>
      </c>
      <c r="G206" s="49" t="s">
        <v>73</v>
      </c>
      <c r="I206" s="47">
        <v>6</v>
      </c>
      <c r="J206" s="47">
        <v>20</v>
      </c>
      <c r="K206" s="47">
        <f t="shared" si="70"/>
        <v>15</v>
      </c>
      <c r="L206" s="47">
        <v>30</v>
      </c>
      <c r="M206" s="47"/>
      <c r="N206" s="50">
        <f>L206/K206</f>
        <v>2</v>
      </c>
      <c r="O206" s="51">
        <f>M206/6</f>
        <v>0</v>
      </c>
      <c r="Q206" s="52">
        <f t="shared" si="71"/>
        <v>30</v>
      </c>
      <c r="R206" s="100">
        <f t="shared" si="72"/>
        <v>0</v>
      </c>
      <c r="S206" s="51">
        <f t="shared" si="73"/>
        <v>30</v>
      </c>
    </row>
    <row r="207" spans="1:21" s="48" customFormat="1">
      <c r="A207" s="45"/>
      <c r="B207" s="46" t="s">
        <v>220</v>
      </c>
      <c r="D207" s="46" t="s">
        <v>30</v>
      </c>
      <c r="E207" s="46" t="s">
        <v>168</v>
      </c>
      <c r="F207" s="47">
        <v>5</v>
      </c>
      <c r="G207" s="49" t="s">
        <v>72</v>
      </c>
      <c r="I207" s="47">
        <v>6</v>
      </c>
      <c r="J207" s="47">
        <v>20</v>
      </c>
      <c r="K207" s="47">
        <f t="shared" si="70"/>
        <v>15</v>
      </c>
      <c r="L207" s="47">
        <v>30</v>
      </c>
      <c r="M207" s="47"/>
      <c r="N207" s="50">
        <f>L207/K207</f>
        <v>2</v>
      </c>
      <c r="O207" s="51">
        <f>M207/6</f>
        <v>0</v>
      </c>
      <c r="Q207" s="52">
        <f t="shared" si="71"/>
        <v>30</v>
      </c>
      <c r="R207" s="100">
        <f t="shared" si="72"/>
        <v>0</v>
      </c>
      <c r="S207" s="51">
        <f t="shared" si="73"/>
        <v>30</v>
      </c>
    </row>
    <row r="208" spans="1:21" s="48" customFormat="1">
      <c r="A208" s="45" t="s">
        <v>92</v>
      </c>
      <c r="B208" s="46" t="s">
        <v>236</v>
      </c>
      <c r="D208" s="46" t="s">
        <v>30</v>
      </c>
      <c r="E208" s="46" t="s">
        <v>239</v>
      </c>
      <c r="F208" s="47">
        <v>6</v>
      </c>
      <c r="G208" s="49" t="s">
        <v>240</v>
      </c>
      <c r="I208" s="47">
        <v>11</v>
      </c>
      <c r="J208" s="47">
        <v>15</v>
      </c>
      <c r="K208" s="47">
        <f t="shared" ref="K208" si="74">J208-I208+1</f>
        <v>5</v>
      </c>
      <c r="L208" s="47">
        <v>30</v>
      </c>
      <c r="M208" s="47"/>
      <c r="N208" s="50">
        <f>L208/K208</f>
        <v>6</v>
      </c>
      <c r="O208" s="51">
        <f>M208/6</f>
        <v>0</v>
      </c>
      <c r="Q208" s="52">
        <f t="shared" ref="Q208" si="75">IF(K208=0,0,L208)</f>
        <v>30</v>
      </c>
      <c r="R208" s="100">
        <f t="shared" ref="R208" si="76">IF(K208=0,0,M208/1.5)</f>
        <v>0</v>
      </c>
      <c r="S208" s="51">
        <f t="shared" ref="S208" si="77">P208+Q208+R208</f>
        <v>30</v>
      </c>
    </row>
    <row r="209" spans="1:21" s="27" customFormat="1" ht="18.75">
      <c r="A209" s="7"/>
      <c r="B209" s="14"/>
      <c r="C209" s="9"/>
      <c r="D209" s="8"/>
      <c r="E209" s="14"/>
      <c r="F209" s="11"/>
      <c r="G209" s="11"/>
      <c r="H209" s="9"/>
      <c r="I209" s="9"/>
      <c r="J209" s="9"/>
      <c r="K209" s="9"/>
      <c r="L209" s="9"/>
      <c r="M209" s="9"/>
      <c r="N209" s="12"/>
      <c r="O209" s="13"/>
      <c r="P209" s="14"/>
      <c r="Q209" s="15"/>
      <c r="R209" s="15" t="s">
        <v>107</v>
      </c>
      <c r="S209" s="92">
        <f>SUM(S200:S208)</f>
        <v>270</v>
      </c>
      <c r="T209" s="93">
        <v>270</v>
      </c>
      <c r="U209" s="94">
        <f>S209-T209</f>
        <v>0</v>
      </c>
    </row>
    <row r="210" spans="1:21" s="98" customFormat="1" ht="15.95" customHeight="1">
      <c r="A210" s="91"/>
      <c r="B210" s="38"/>
      <c r="C210" s="39"/>
      <c r="D210" s="38" t="s">
        <v>274</v>
      </c>
      <c r="E210" s="40"/>
      <c r="F210" s="39"/>
      <c r="G210" s="41"/>
      <c r="H210" s="39"/>
      <c r="I210" s="39"/>
      <c r="J210" s="39"/>
      <c r="K210" s="39"/>
      <c r="L210" s="39"/>
      <c r="M210" s="39"/>
      <c r="N210" s="42"/>
      <c r="O210" s="43"/>
      <c r="P210" s="40"/>
      <c r="Q210" s="44"/>
      <c r="R210" s="44"/>
      <c r="S210" s="95"/>
      <c r="T210" s="96"/>
      <c r="U210" s="97"/>
    </row>
    <row r="211" spans="1:21" s="27" customFormat="1" ht="25.5">
      <c r="A211" s="3" t="s">
        <v>15</v>
      </c>
      <c r="B211" s="3" t="s">
        <v>16</v>
      </c>
      <c r="C211" s="4" t="s">
        <v>0</v>
      </c>
      <c r="D211" s="3" t="s">
        <v>17</v>
      </c>
      <c r="E211" s="3" t="s">
        <v>18</v>
      </c>
      <c r="F211" s="3" t="s">
        <v>19</v>
      </c>
      <c r="G211" s="3" t="s">
        <v>20</v>
      </c>
      <c r="H211" s="4" t="s">
        <v>1</v>
      </c>
      <c r="I211" s="3" t="s">
        <v>21</v>
      </c>
      <c r="J211" s="3" t="s">
        <v>22</v>
      </c>
      <c r="K211" s="4" t="s">
        <v>2</v>
      </c>
      <c r="L211" s="3" t="s">
        <v>33</v>
      </c>
      <c r="M211" s="3" t="s">
        <v>34</v>
      </c>
      <c r="N211" s="5" t="s">
        <v>3</v>
      </c>
      <c r="O211" s="5" t="s">
        <v>4</v>
      </c>
      <c r="P211" s="4" t="s">
        <v>32</v>
      </c>
      <c r="Q211" s="3" t="s">
        <v>5</v>
      </c>
      <c r="R211" s="3" t="s">
        <v>6</v>
      </c>
      <c r="S211" s="124" t="s">
        <v>7</v>
      </c>
      <c r="T211" s="84" t="s">
        <v>105</v>
      </c>
      <c r="U211" s="84" t="s">
        <v>106</v>
      </c>
    </row>
    <row r="212" spans="1:21" s="27" customFormat="1">
      <c r="A212" s="7"/>
      <c r="B212" s="8" t="s">
        <v>53</v>
      </c>
      <c r="C212" s="9"/>
      <c r="D212" s="8" t="s">
        <v>27</v>
      </c>
      <c r="E212" s="7" t="s">
        <v>120</v>
      </c>
      <c r="F212" s="11">
        <v>3</v>
      </c>
      <c r="G212" s="11">
        <v>5</v>
      </c>
      <c r="H212" s="9"/>
      <c r="I212" s="9">
        <v>1</v>
      </c>
      <c r="J212" s="9">
        <v>15</v>
      </c>
      <c r="K212" s="9">
        <f>J212-I212+1</f>
        <v>15</v>
      </c>
      <c r="L212" s="9">
        <v>45</v>
      </c>
      <c r="M212" s="9"/>
      <c r="N212" s="12">
        <f>L212/K212</f>
        <v>3</v>
      </c>
      <c r="O212" s="13">
        <f>M212/5</f>
        <v>0</v>
      </c>
      <c r="P212" s="14"/>
      <c r="Q212" s="15">
        <f>IF(K212=0,0,L212)</f>
        <v>45</v>
      </c>
      <c r="R212" s="16">
        <f>IF(K212=0,0,M212/1.5)</f>
        <v>0</v>
      </c>
      <c r="S212" s="13">
        <f>P212+Q212+R212</f>
        <v>45</v>
      </c>
    </row>
    <row r="213" spans="1:21" s="27" customFormat="1">
      <c r="A213" s="7"/>
      <c r="B213" s="8" t="s">
        <v>51</v>
      </c>
      <c r="C213" s="9"/>
      <c r="D213" s="8" t="s">
        <v>27</v>
      </c>
      <c r="E213" s="7" t="s">
        <v>120</v>
      </c>
      <c r="F213" s="11">
        <v>3</v>
      </c>
      <c r="G213" s="11">
        <v>6</v>
      </c>
      <c r="H213" s="9"/>
      <c r="I213" s="9">
        <v>1</v>
      </c>
      <c r="J213" s="9">
        <v>15</v>
      </c>
      <c r="K213" s="9">
        <v>15</v>
      </c>
      <c r="L213" s="9">
        <v>45</v>
      </c>
      <c r="M213" s="9"/>
      <c r="N213" s="12">
        <f>L213/K213</f>
        <v>3</v>
      </c>
      <c r="O213" s="13">
        <f>M213/5</f>
        <v>0</v>
      </c>
      <c r="P213" s="14"/>
      <c r="Q213" s="15">
        <f>IF(K213=0,0,L213)</f>
        <v>45</v>
      </c>
      <c r="R213" s="16">
        <f>IF(K213=0,0,M213/1.5)</f>
        <v>0</v>
      </c>
      <c r="S213" s="13">
        <f>P213+Q213+R213</f>
        <v>45</v>
      </c>
    </row>
    <row r="214" spans="1:21" s="27" customFormat="1">
      <c r="A214" s="7"/>
      <c r="B214" s="8" t="s">
        <v>52</v>
      </c>
      <c r="C214" s="9"/>
      <c r="D214" s="8" t="s">
        <v>27</v>
      </c>
      <c r="E214" s="7" t="s">
        <v>120</v>
      </c>
      <c r="F214" s="11">
        <v>5</v>
      </c>
      <c r="G214" s="11">
        <v>5</v>
      </c>
      <c r="H214" s="9"/>
      <c r="I214" s="9">
        <v>1</v>
      </c>
      <c r="J214" s="9">
        <v>15</v>
      </c>
      <c r="K214" s="9">
        <f>J214-I214+1</f>
        <v>15</v>
      </c>
      <c r="L214" s="9">
        <v>45</v>
      </c>
      <c r="M214" s="9"/>
      <c r="N214" s="12">
        <f>L214/K214</f>
        <v>3</v>
      </c>
      <c r="O214" s="13">
        <f>M214/5</f>
        <v>0</v>
      </c>
      <c r="P214" s="14"/>
      <c r="Q214" s="15">
        <f>IF(K214=0,0,L214)</f>
        <v>45</v>
      </c>
      <c r="R214" s="16">
        <f>IF(K214=0,0,M214/1.5)</f>
        <v>0</v>
      </c>
      <c r="S214" s="13">
        <f>P214+Q214+R214</f>
        <v>45</v>
      </c>
    </row>
    <row r="215" spans="1:21" s="27" customFormat="1">
      <c r="A215" s="7"/>
      <c r="B215" s="8" t="s">
        <v>50</v>
      </c>
      <c r="C215" s="9"/>
      <c r="D215" s="8" t="s">
        <v>27</v>
      </c>
      <c r="E215" s="7" t="s">
        <v>120</v>
      </c>
      <c r="F215" s="11">
        <v>5</v>
      </c>
      <c r="G215" s="11">
        <v>6</v>
      </c>
      <c r="H215" s="9"/>
      <c r="I215" s="9">
        <v>1</v>
      </c>
      <c r="J215" s="9">
        <v>15</v>
      </c>
      <c r="K215" s="9">
        <f>J215-I215+1</f>
        <v>15</v>
      </c>
      <c r="L215" s="9">
        <v>45</v>
      </c>
      <c r="M215" s="9"/>
      <c r="N215" s="12">
        <f>L215/K215</f>
        <v>3</v>
      </c>
      <c r="O215" s="13">
        <f>M215/6</f>
        <v>0</v>
      </c>
      <c r="P215" s="14"/>
      <c r="Q215" s="15">
        <f>IF(K215=0,0,L215)</f>
        <v>45</v>
      </c>
      <c r="R215" s="16">
        <f>IF(K215=0,0,M215/1.5)</f>
        <v>0</v>
      </c>
      <c r="S215" s="13">
        <f>P215+Q215+R215</f>
        <v>45</v>
      </c>
      <c r="T215" s="26"/>
      <c r="U215" s="26"/>
    </row>
    <row r="216" spans="1:21" s="27" customFormat="1" ht="18.75">
      <c r="A216" s="7"/>
      <c r="B216" s="8"/>
      <c r="C216" s="9"/>
      <c r="D216" s="8"/>
      <c r="E216" s="7"/>
      <c r="F216" s="11"/>
      <c r="G216" s="11"/>
      <c r="H216" s="9"/>
      <c r="I216" s="9"/>
      <c r="J216" s="9"/>
      <c r="K216" s="9"/>
      <c r="L216" s="9"/>
      <c r="M216" s="9"/>
      <c r="N216" s="12"/>
      <c r="O216" s="13"/>
      <c r="P216" s="14"/>
      <c r="Q216" s="15"/>
      <c r="R216" s="15" t="s">
        <v>107</v>
      </c>
      <c r="S216" s="92">
        <f>SUM(S212:S215)</f>
        <v>180</v>
      </c>
      <c r="T216" s="93">
        <v>270</v>
      </c>
      <c r="U216" s="94">
        <f>S216-T216</f>
        <v>-90</v>
      </c>
    </row>
    <row r="217" spans="1:21" s="98" customFormat="1" ht="15.95" customHeight="1">
      <c r="A217" s="91"/>
      <c r="B217" s="38"/>
      <c r="C217" s="39"/>
      <c r="D217" s="38" t="s">
        <v>274</v>
      </c>
      <c r="E217" s="40"/>
      <c r="F217" s="39"/>
      <c r="G217" s="41"/>
      <c r="H217" s="39"/>
      <c r="I217" s="39"/>
      <c r="J217" s="39"/>
      <c r="K217" s="39"/>
      <c r="L217" s="39"/>
      <c r="M217" s="39"/>
      <c r="N217" s="42"/>
      <c r="O217" s="43"/>
      <c r="P217" s="40"/>
      <c r="Q217" s="44"/>
      <c r="R217" s="44"/>
      <c r="S217" s="95"/>
      <c r="T217" s="96">
        <v>240</v>
      </c>
      <c r="U217" s="97"/>
    </row>
    <row r="218" spans="1:21" s="27" customFormat="1" ht="25.5">
      <c r="A218" s="3" t="s">
        <v>15</v>
      </c>
      <c r="B218" s="3" t="s">
        <v>16</v>
      </c>
      <c r="C218" s="4" t="s">
        <v>0</v>
      </c>
      <c r="D218" s="3" t="s">
        <v>17</v>
      </c>
      <c r="E218" s="3" t="s">
        <v>18</v>
      </c>
      <c r="F218" s="3" t="s">
        <v>19</v>
      </c>
      <c r="G218" s="3" t="s">
        <v>20</v>
      </c>
      <c r="H218" s="4" t="s">
        <v>1</v>
      </c>
      <c r="I218" s="3" t="s">
        <v>21</v>
      </c>
      <c r="J218" s="3" t="s">
        <v>22</v>
      </c>
      <c r="K218" s="4" t="s">
        <v>2</v>
      </c>
      <c r="L218" s="3" t="s">
        <v>33</v>
      </c>
      <c r="M218" s="3" t="s">
        <v>34</v>
      </c>
      <c r="N218" s="5" t="s">
        <v>3</v>
      </c>
      <c r="O218" s="5" t="s">
        <v>4</v>
      </c>
      <c r="P218" s="4" t="s">
        <v>32</v>
      </c>
      <c r="Q218" s="3" t="s">
        <v>5</v>
      </c>
      <c r="R218" s="3" t="s">
        <v>6</v>
      </c>
      <c r="S218" s="124" t="s">
        <v>7</v>
      </c>
      <c r="T218" s="84" t="s">
        <v>105</v>
      </c>
      <c r="U218" s="84" t="s">
        <v>106</v>
      </c>
    </row>
    <row r="219" spans="1:21" s="27" customFormat="1">
      <c r="A219" s="7" t="s">
        <v>54</v>
      </c>
      <c r="B219" s="8" t="s">
        <v>57</v>
      </c>
      <c r="C219" s="9">
        <v>1</v>
      </c>
      <c r="D219" s="8" t="s">
        <v>10</v>
      </c>
      <c r="E219" s="14" t="s">
        <v>35</v>
      </c>
      <c r="F219" s="11" t="s">
        <v>80</v>
      </c>
      <c r="G219" s="11" t="s">
        <v>36</v>
      </c>
      <c r="H219" s="9"/>
      <c r="I219" s="9">
        <v>1</v>
      </c>
      <c r="J219" s="9">
        <v>6</v>
      </c>
      <c r="K219" s="9">
        <f>J219-I219+1</f>
        <v>6</v>
      </c>
      <c r="L219" s="9"/>
      <c r="M219" s="9">
        <v>60</v>
      </c>
      <c r="N219" s="12">
        <f>L219/K219</f>
        <v>0</v>
      </c>
      <c r="O219" s="13">
        <f>M219/5</f>
        <v>12</v>
      </c>
      <c r="P219" s="14"/>
      <c r="Q219" s="15">
        <f>IF(K219=0,0,L219)</f>
        <v>0</v>
      </c>
      <c r="R219" s="16">
        <f>IF(K219=0,0,M219/1.5)</f>
        <v>40</v>
      </c>
      <c r="S219" s="13">
        <f>P219+Q219+R219</f>
        <v>40</v>
      </c>
    </row>
    <row r="220" spans="1:21" s="27" customFormat="1">
      <c r="A220" s="7" t="s">
        <v>135</v>
      </c>
      <c r="B220" s="8" t="s">
        <v>51</v>
      </c>
      <c r="C220" s="9"/>
      <c r="D220" s="8" t="s">
        <v>10</v>
      </c>
      <c r="E220" s="14" t="s">
        <v>111</v>
      </c>
      <c r="F220" s="11">
        <v>6</v>
      </c>
      <c r="G220" s="11" t="s">
        <v>73</v>
      </c>
      <c r="H220" s="9"/>
      <c r="I220" s="9">
        <v>1</v>
      </c>
      <c r="J220" s="9">
        <v>15</v>
      </c>
      <c r="K220" s="9">
        <f>J220-I220+1</f>
        <v>15</v>
      </c>
      <c r="L220" s="9">
        <v>30</v>
      </c>
      <c r="M220" s="9"/>
      <c r="N220" s="12">
        <f>L220/K220</f>
        <v>2</v>
      </c>
      <c r="O220" s="13">
        <f>M220/5</f>
        <v>0</v>
      </c>
      <c r="P220" s="14"/>
      <c r="Q220" s="15">
        <f>IF(K220=0,0,L220)</f>
        <v>30</v>
      </c>
      <c r="R220" s="16">
        <f>IF(K220=0,0,M220/1.5)</f>
        <v>0</v>
      </c>
      <c r="S220" s="13">
        <f>P220+Q220+R220</f>
        <v>30</v>
      </c>
    </row>
    <row r="221" spans="1:21" s="27" customFormat="1">
      <c r="A221" s="7" t="s">
        <v>54</v>
      </c>
      <c r="B221" s="8" t="s">
        <v>56</v>
      </c>
      <c r="C221" s="9">
        <v>1</v>
      </c>
      <c r="D221" s="8" t="s">
        <v>10</v>
      </c>
      <c r="E221" s="14" t="s">
        <v>35</v>
      </c>
      <c r="F221" s="11" t="s">
        <v>77</v>
      </c>
      <c r="G221" s="11" t="s">
        <v>36</v>
      </c>
      <c r="H221" s="9"/>
      <c r="I221" s="9">
        <v>1</v>
      </c>
      <c r="J221" s="9">
        <v>6</v>
      </c>
      <c r="K221" s="9">
        <f t="shared" ref="K221" si="78">J221-I221+1</f>
        <v>6</v>
      </c>
      <c r="L221" s="9"/>
      <c r="M221" s="9">
        <v>60</v>
      </c>
      <c r="N221" s="12">
        <f t="shared" ref="N221" si="79">L221/K221</f>
        <v>0</v>
      </c>
      <c r="O221" s="13">
        <f>M221/5</f>
        <v>12</v>
      </c>
      <c r="P221" s="14"/>
      <c r="Q221" s="15">
        <f>IF(K221=0,0,L221)</f>
        <v>0</v>
      </c>
      <c r="R221" s="16">
        <f>IF(K221=0,0,M221/1.5)</f>
        <v>40</v>
      </c>
      <c r="S221" s="13">
        <f>P221+Q221+R221</f>
        <v>40</v>
      </c>
    </row>
    <row r="222" spans="1:21" s="28" customFormat="1">
      <c r="A222" s="7" t="s">
        <v>135</v>
      </c>
      <c r="B222" s="8" t="s">
        <v>52</v>
      </c>
      <c r="C222" s="9"/>
      <c r="D222" s="8" t="s">
        <v>183</v>
      </c>
      <c r="E222" s="14" t="s">
        <v>111</v>
      </c>
      <c r="F222" s="11">
        <v>7</v>
      </c>
      <c r="G222" s="11" t="s">
        <v>108</v>
      </c>
      <c r="H222" s="9"/>
      <c r="I222" s="9">
        <v>1</v>
      </c>
      <c r="J222" s="9">
        <v>15</v>
      </c>
      <c r="K222" s="9">
        <f>J222-I222+1</f>
        <v>15</v>
      </c>
      <c r="L222" s="9">
        <v>30</v>
      </c>
      <c r="M222" s="9"/>
      <c r="N222" s="12">
        <f>L222/K222</f>
        <v>2</v>
      </c>
      <c r="O222" s="13">
        <f>M222/5</f>
        <v>0</v>
      </c>
      <c r="P222" s="14"/>
      <c r="Q222" s="15">
        <f>IF(K222=0,0,L222)</f>
        <v>30</v>
      </c>
      <c r="R222" s="16">
        <f>IF(K222=0,0,M222/1.5)</f>
        <v>0</v>
      </c>
      <c r="S222" s="13">
        <f>P222+Q222+R222</f>
        <v>30</v>
      </c>
      <c r="T222" s="27"/>
      <c r="U222" s="56"/>
    </row>
    <row r="223" spans="1:21" s="27" customFormat="1" ht="18.75">
      <c r="A223" s="7"/>
      <c r="B223" s="8"/>
      <c r="C223" s="9"/>
      <c r="D223" s="8"/>
      <c r="E223" s="14"/>
      <c r="F223" s="11"/>
      <c r="G223" s="11"/>
      <c r="H223" s="9"/>
      <c r="I223" s="9"/>
      <c r="J223" s="9"/>
      <c r="K223" s="9"/>
      <c r="L223" s="9"/>
      <c r="M223" s="9"/>
      <c r="N223" s="12"/>
      <c r="O223" s="13"/>
      <c r="P223" s="14"/>
      <c r="Q223" s="15"/>
      <c r="R223" s="15" t="s">
        <v>107</v>
      </c>
      <c r="S223" s="92">
        <f>SUM(S219:S222)</f>
        <v>140</v>
      </c>
      <c r="T223" s="93">
        <v>270</v>
      </c>
      <c r="U223" s="94">
        <f>S223-T223</f>
        <v>-130</v>
      </c>
    </row>
    <row r="224" spans="1:21" s="98" customFormat="1" ht="15.95" customHeight="1">
      <c r="A224" s="91"/>
      <c r="B224" s="38"/>
      <c r="C224" s="39"/>
      <c r="D224" s="38" t="s">
        <v>274</v>
      </c>
      <c r="E224" s="40"/>
      <c r="F224" s="39"/>
      <c r="G224" s="41"/>
      <c r="H224" s="39"/>
      <c r="I224" s="39"/>
      <c r="J224" s="39"/>
      <c r="K224" s="39"/>
      <c r="L224" s="39"/>
      <c r="M224" s="39"/>
      <c r="N224" s="42"/>
      <c r="O224" s="43"/>
      <c r="P224" s="40"/>
      <c r="Q224" s="44"/>
      <c r="R224" s="44"/>
      <c r="S224" s="95"/>
      <c r="T224" s="96">
        <v>200</v>
      </c>
      <c r="U224" s="97"/>
    </row>
    <row r="225" spans="1:21" s="27" customFormat="1" ht="25.5">
      <c r="A225" s="3" t="s">
        <v>15</v>
      </c>
      <c r="B225" s="3" t="s">
        <v>16</v>
      </c>
      <c r="C225" s="4" t="s">
        <v>0</v>
      </c>
      <c r="D225" s="3" t="s">
        <v>17</v>
      </c>
      <c r="E225" s="3" t="s">
        <v>18</v>
      </c>
      <c r="F225" s="3" t="s">
        <v>19</v>
      </c>
      <c r="G225" s="3" t="s">
        <v>20</v>
      </c>
      <c r="H225" s="4" t="s">
        <v>1</v>
      </c>
      <c r="I225" s="3" t="s">
        <v>21</v>
      </c>
      <c r="J225" s="3" t="s">
        <v>22</v>
      </c>
      <c r="K225" s="4" t="s">
        <v>2</v>
      </c>
      <c r="L225" s="3" t="s">
        <v>33</v>
      </c>
      <c r="M225" s="3" t="s">
        <v>34</v>
      </c>
      <c r="N225" s="5" t="s">
        <v>3</v>
      </c>
      <c r="O225" s="5" t="s">
        <v>4</v>
      </c>
      <c r="P225" s="4" t="s">
        <v>32</v>
      </c>
      <c r="Q225" s="3" t="s">
        <v>5</v>
      </c>
      <c r="R225" s="3" t="s">
        <v>6</v>
      </c>
      <c r="S225" s="124" t="s">
        <v>7</v>
      </c>
      <c r="T225" s="84" t="s">
        <v>105</v>
      </c>
      <c r="U225" s="84" t="s">
        <v>106</v>
      </c>
    </row>
    <row r="226" spans="1:21" s="27" customFormat="1">
      <c r="A226" s="7" t="s">
        <v>92</v>
      </c>
      <c r="B226" s="8" t="s">
        <v>241</v>
      </c>
      <c r="C226" s="9">
        <v>1</v>
      </c>
      <c r="D226" s="8" t="s">
        <v>31</v>
      </c>
      <c r="E226" s="14" t="s">
        <v>239</v>
      </c>
      <c r="F226" s="24">
        <v>4</v>
      </c>
      <c r="G226" s="11" t="s">
        <v>36</v>
      </c>
      <c r="H226" s="9"/>
      <c r="I226" s="9">
        <v>5</v>
      </c>
      <c r="J226" s="9">
        <v>9</v>
      </c>
      <c r="K226" s="9">
        <f t="shared" ref="K226:K231" si="80">J226-I226+1</f>
        <v>5</v>
      </c>
      <c r="L226" s="9"/>
      <c r="M226" s="9">
        <v>30</v>
      </c>
      <c r="N226" s="12"/>
      <c r="O226" s="13">
        <f t="shared" ref="O226:O231" si="81">M226/6</f>
        <v>5</v>
      </c>
      <c r="P226" s="14"/>
      <c r="Q226" s="15"/>
      <c r="R226" s="16">
        <f t="shared" ref="R226:R231" si="82">IF(K226=0,0,M226/1.5)</f>
        <v>20</v>
      </c>
      <c r="S226" s="13">
        <f t="shared" ref="S226:S231" si="83">P226+Q226+R226</f>
        <v>20</v>
      </c>
      <c r="T226" s="55"/>
      <c r="U226" s="56"/>
    </row>
    <row r="227" spans="1:21" s="27" customFormat="1">
      <c r="A227" s="7" t="s">
        <v>92</v>
      </c>
      <c r="B227" s="8" t="s">
        <v>56</v>
      </c>
      <c r="C227" s="9">
        <v>1</v>
      </c>
      <c r="D227" s="8" t="s">
        <v>31</v>
      </c>
      <c r="E227" s="14" t="s">
        <v>116</v>
      </c>
      <c r="F227" s="11">
        <v>4</v>
      </c>
      <c r="G227" s="11" t="s">
        <v>36</v>
      </c>
      <c r="H227" s="9"/>
      <c r="I227" s="9">
        <v>9</v>
      </c>
      <c r="J227" s="9">
        <v>15</v>
      </c>
      <c r="K227" s="9">
        <f t="shared" si="80"/>
        <v>7</v>
      </c>
      <c r="L227" s="9"/>
      <c r="M227" s="9">
        <v>42</v>
      </c>
      <c r="N227" s="12">
        <f>L227/K227</f>
        <v>0</v>
      </c>
      <c r="O227" s="13">
        <f t="shared" si="81"/>
        <v>7</v>
      </c>
      <c r="P227" s="14"/>
      <c r="Q227" s="15">
        <f>IF(K227=0,0,L227)</f>
        <v>0</v>
      </c>
      <c r="R227" s="16">
        <f t="shared" si="82"/>
        <v>28</v>
      </c>
      <c r="S227" s="13">
        <f t="shared" si="83"/>
        <v>28</v>
      </c>
    </row>
    <row r="228" spans="1:21" s="27" customFormat="1">
      <c r="A228" s="7" t="s">
        <v>92</v>
      </c>
      <c r="B228" s="8" t="s">
        <v>56</v>
      </c>
      <c r="C228" s="9">
        <v>2</v>
      </c>
      <c r="D228" s="8" t="s">
        <v>31</v>
      </c>
      <c r="E228" s="14" t="s">
        <v>116</v>
      </c>
      <c r="F228" s="11">
        <v>4</v>
      </c>
      <c r="G228" s="11" t="s">
        <v>37</v>
      </c>
      <c r="H228" s="9"/>
      <c r="I228" s="9">
        <v>9</v>
      </c>
      <c r="J228" s="9">
        <v>15</v>
      </c>
      <c r="K228" s="9">
        <f t="shared" si="80"/>
        <v>7</v>
      </c>
      <c r="L228" s="9"/>
      <c r="M228" s="9">
        <v>42</v>
      </c>
      <c r="N228" s="12">
        <f>L228/K228</f>
        <v>0</v>
      </c>
      <c r="O228" s="13">
        <f t="shared" si="81"/>
        <v>7</v>
      </c>
      <c r="P228" s="14"/>
      <c r="Q228" s="15">
        <f>IF(K228=0,0,L228)</f>
        <v>0</v>
      </c>
      <c r="R228" s="16">
        <f t="shared" si="82"/>
        <v>28</v>
      </c>
      <c r="S228" s="13">
        <f t="shared" si="83"/>
        <v>28</v>
      </c>
    </row>
    <row r="229" spans="1:21" s="48" customFormat="1">
      <c r="A229" s="45" t="s">
        <v>138</v>
      </c>
      <c r="B229" s="46" t="s">
        <v>71</v>
      </c>
      <c r="D229" s="46" t="s">
        <v>31</v>
      </c>
      <c r="E229" s="46" t="s">
        <v>114</v>
      </c>
      <c r="F229" s="47">
        <v>5</v>
      </c>
      <c r="G229" s="49" t="s">
        <v>124</v>
      </c>
      <c r="I229" s="47">
        <v>2</v>
      </c>
      <c r="J229" s="47">
        <v>16</v>
      </c>
      <c r="K229" s="47">
        <f t="shared" si="80"/>
        <v>15</v>
      </c>
      <c r="L229" s="47">
        <v>60</v>
      </c>
      <c r="M229" s="47"/>
      <c r="N229" s="50">
        <f>L229/K229</f>
        <v>4</v>
      </c>
      <c r="O229" s="51">
        <f t="shared" si="81"/>
        <v>0</v>
      </c>
      <c r="Q229" s="52">
        <f>IF(K229=0,0,L229)</f>
        <v>60</v>
      </c>
      <c r="R229" s="100">
        <f t="shared" si="82"/>
        <v>0</v>
      </c>
      <c r="S229" s="51">
        <f t="shared" si="83"/>
        <v>60</v>
      </c>
    </row>
    <row r="230" spans="1:21" s="48" customFormat="1">
      <c r="A230" s="45" t="s">
        <v>138</v>
      </c>
      <c r="B230" s="46" t="s">
        <v>71</v>
      </c>
      <c r="D230" s="46" t="s">
        <v>31</v>
      </c>
      <c r="E230" s="46" t="s">
        <v>114</v>
      </c>
      <c r="F230" s="47">
        <v>5</v>
      </c>
      <c r="G230" s="49" t="s">
        <v>95</v>
      </c>
      <c r="I230" s="47">
        <v>17</v>
      </c>
      <c r="J230" s="47">
        <v>19</v>
      </c>
      <c r="K230" s="47">
        <f t="shared" si="80"/>
        <v>3</v>
      </c>
      <c r="L230" s="47">
        <v>15</v>
      </c>
      <c r="M230" s="47"/>
      <c r="N230" s="50">
        <f>L230/K230</f>
        <v>5</v>
      </c>
      <c r="O230" s="51">
        <f t="shared" si="81"/>
        <v>0</v>
      </c>
      <c r="Q230" s="52">
        <f>IF(K230=0,0,L230)</f>
        <v>15</v>
      </c>
      <c r="R230" s="100">
        <f t="shared" si="82"/>
        <v>0</v>
      </c>
      <c r="S230" s="51">
        <f t="shared" si="83"/>
        <v>15</v>
      </c>
    </row>
    <row r="231" spans="1:21" s="27" customFormat="1">
      <c r="A231" s="7" t="s">
        <v>92</v>
      </c>
      <c r="B231" s="8" t="s">
        <v>66</v>
      </c>
      <c r="C231" s="9">
        <v>1</v>
      </c>
      <c r="D231" s="8" t="s">
        <v>31</v>
      </c>
      <c r="E231" s="14" t="s">
        <v>96</v>
      </c>
      <c r="F231" s="24">
        <v>6</v>
      </c>
      <c r="G231" s="11" t="s">
        <v>36</v>
      </c>
      <c r="H231" s="9"/>
      <c r="I231" s="9">
        <v>1</v>
      </c>
      <c r="J231" s="9">
        <v>5</v>
      </c>
      <c r="K231" s="9">
        <f t="shared" si="80"/>
        <v>5</v>
      </c>
      <c r="L231" s="9"/>
      <c r="M231" s="9">
        <v>30</v>
      </c>
      <c r="N231" s="12"/>
      <c r="O231" s="13">
        <f t="shared" si="81"/>
        <v>5</v>
      </c>
      <c r="P231" s="14"/>
      <c r="Q231" s="15"/>
      <c r="R231" s="16">
        <f t="shared" si="82"/>
        <v>20</v>
      </c>
      <c r="S231" s="13">
        <f t="shared" si="83"/>
        <v>20</v>
      </c>
      <c r="T231" s="55"/>
      <c r="U231" s="56"/>
    </row>
    <row r="232" spans="1:21" s="27" customFormat="1" ht="18.75">
      <c r="A232" s="7"/>
      <c r="B232" s="8"/>
      <c r="C232" s="9"/>
      <c r="D232" s="8"/>
      <c r="E232" s="14"/>
      <c r="F232" s="24"/>
      <c r="G232" s="11"/>
      <c r="H232" s="9"/>
      <c r="I232" s="9"/>
      <c r="J232" s="9"/>
      <c r="K232" s="9"/>
      <c r="L232" s="9"/>
      <c r="M232" s="9"/>
      <c r="N232" s="12"/>
      <c r="O232" s="13"/>
      <c r="P232" s="14"/>
      <c r="Q232" s="15"/>
      <c r="R232" s="15" t="s">
        <v>107</v>
      </c>
      <c r="S232" s="92">
        <f>SUM(S226:S231)</f>
        <v>171</v>
      </c>
      <c r="T232" s="93">
        <v>270</v>
      </c>
      <c r="U232" s="94">
        <f>S232-T232</f>
        <v>-99</v>
      </c>
    </row>
    <row r="233" spans="1:21" s="98" customFormat="1" ht="15.95" customHeight="1">
      <c r="A233" s="91"/>
      <c r="B233" s="38"/>
      <c r="C233" s="39"/>
      <c r="D233" s="38" t="s">
        <v>274</v>
      </c>
      <c r="E233" s="40"/>
      <c r="F233" s="39"/>
      <c r="G233" s="41"/>
      <c r="H233" s="39"/>
      <c r="I233" s="39"/>
      <c r="J233" s="39"/>
      <c r="K233" s="39"/>
      <c r="L233" s="39"/>
      <c r="M233" s="39"/>
      <c r="N233" s="42"/>
      <c r="O233" s="43"/>
      <c r="P233" s="40"/>
      <c r="Q233" s="44"/>
      <c r="R233" s="44"/>
      <c r="S233" s="95"/>
      <c r="T233" s="96">
        <v>135</v>
      </c>
      <c r="U233" s="97"/>
    </row>
    <row r="234" spans="1:21" s="27" customFormat="1" ht="25.5">
      <c r="A234" s="3" t="s">
        <v>15</v>
      </c>
      <c r="B234" s="3" t="s">
        <v>16</v>
      </c>
      <c r="C234" s="4" t="s">
        <v>0</v>
      </c>
      <c r="D234" s="3" t="s">
        <v>17</v>
      </c>
      <c r="E234" s="3" t="s">
        <v>18</v>
      </c>
      <c r="F234" s="3" t="s">
        <v>19</v>
      </c>
      <c r="G234" s="3" t="s">
        <v>20</v>
      </c>
      <c r="H234" s="4" t="s">
        <v>1</v>
      </c>
      <c r="I234" s="3" t="s">
        <v>21</v>
      </c>
      <c r="J234" s="3" t="s">
        <v>22</v>
      </c>
      <c r="K234" s="4" t="s">
        <v>2</v>
      </c>
      <c r="L234" s="3" t="s">
        <v>33</v>
      </c>
      <c r="M234" s="3" t="s">
        <v>34</v>
      </c>
      <c r="N234" s="5" t="s">
        <v>3</v>
      </c>
      <c r="O234" s="5" t="s">
        <v>4</v>
      </c>
      <c r="P234" s="4" t="s">
        <v>32</v>
      </c>
      <c r="Q234" s="3" t="s">
        <v>5</v>
      </c>
      <c r="R234" s="3" t="s">
        <v>6</v>
      </c>
      <c r="S234" s="124" t="s">
        <v>7</v>
      </c>
      <c r="T234" s="84" t="s">
        <v>105</v>
      </c>
      <c r="U234" s="84" t="s">
        <v>106</v>
      </c>
    </row>
    <row r="235" spans="1:21" s="27" customFormat="1">
      <c r="A235" s="7" t="s">
        <v>92</v>
      </c>
      <c r="B235" s="8" t="s">
        <v>61</v>
      </c>
      <c r="C235" s="9">
        <v>1</v>
      </c>
      <c r="D235" s="8" t="s">
        <v>44</v>
      </c>
      <c r="E235" s="14" t="s">
        <v>98</v>
      </c>
      <c r="F235" s="24">
        <v>2</v>
      </c>
      <c r="G235" s="11" t="s">
        <v>36</v>
      </c>
      <c r="H235" s="9"/>
      <c r="I235" s="9">
        <v>2</v>
      </c>
      <c r="J235" s="9">
        <v>6</v>
      </c>
      <c r="K235" s="9">
        <f t="shared" ref="K235:K248" si="84">J235-I235+1</f>
        <v>5</v>
      </c>
      <c r="L235" s="9"/>
      <c r="M235" s="9">
        <v>30</v>
      </c>
      <c r="N235" s="12"/>
      <c r="O235" s="13">
        <f t="shared" ref="O235:O245" si="85">M235/6</f>
        <v>5</v>
      </c>
      <c r="P235" s="14"/>
      <c r="Q235" s="15">
        <f t="shared" ref="Q235:Q248" si="86">IF(K235=0,0,L235)</f>
        <v>0</v>
      </c>
      <c r="R235" s="16">
        <f t="shared" ref="R235:R248" si="87">IF(K235=0,0,M235/1.5)</f>
        <v>20</v>
      </c>
      <c r="S235" s="13">
        <f t="shared" ref="S235:S248" si="88">P235+Q235+R235</f>
        <v>20</v>
      </c>
    </row>
    <row r="236" spans="1:21" s="27" customFormat="1">
      <c r="A236" s="7" t="s">
        <v>92</v>
      </c>
      <c r="B236" s="8" t="s">
        <v>61</v>
      </c>
      <c r="C236" s="9">
        <v>2</v>
      </c>
      <c r="D236" s="8" t="s">
        <v>44</v>
      </c>
      <c r="E236" s="14" t="s">
        <v>98</v>
      </c>
      <c r="F236" s="24">
        <v>2</v>
      </c>
      <c r="G236" s="11" t="s">
        <v>37</v>
      </c>
      <c r="H236" s="9"/>
      <c r="I236" s="9">
        <v>2</v>
      </c>
      <c r="J236" s="9">
        <v>6</v>
      </c>
      <c r="K236" s="9">
        <f t="shared" si="84"/>
        <v>5</v>
      </c>
      <c r="L236" s="9"/>
      <c r="M236" s="9">
        <v>30</v>
      </c>
      <c r="N236" s="12"/>
      <c r="O236" s="13">
        <f t="shared" si="85"/>
        <v>5</v>
      </c>
      <c r="P236" s="14"/>
      <c r="Q236" s="15">
        <f t="shared" si="86"/>
        <v>0</v>
      </c>
      <c r="R236" s="16">
        <f t="shared" si="87"/>
        <v>20</v>
      </c>
      <c r="S236" s="13">
        <f t="shared" si="88"/>
        <v>20</v>
      </c>
    </row>
    <row r="237" spans="1:21" s="27" customFormat="1">
      <c r="A237" s="7" t="s">
        <v>92</v>
      </c>
      <c r="B237" s="8" t="s">
        <v>62</v>
      </c>
      <c r="C237" s="9">
        <v>1</v>
      </c>
      <c r="D237" s="8" t="s">
        <v>44</v>
      </c>
      <c r="E237" s="14" t="s">
        <v>98</v>
      </c>
      <c r="F237" s="24">
        <v>3</v>
      </c>
      <c r="G237" s="11" t="s">
        <v>36</v>
      </c>
      <c r="H237" s="9"/>
      <c r="I237" s="9">
        <v>2</v>
      </c>
      <c r="J237" s="9">
        <v>6</v>
      </c>
      <c r="K237" s="9">
        <f t="shared" si="84"/>
        <v>5</v>
      </c>
      <c r="L237" s="9"/>
      <c r="M237" s="9">
        <v>30</v>
      </c>
      <c r="N237" s="12"/>
      <c r="O237" s="13">
        <f t="shared" si="85"/>
        <v>5</v>
      </c>
      <c r="P237" s="14"/>
      <c r="Q237" s="15">
        <f t="shared" si="86"/>
        <v>0</v>
      </c>
      <c r="R237" s="16">
        <f t="shared" si="87"/>
        <v>20</v>
      </c>
      <c r="S237" s="13">
        <f t="shared" si="88"/>
        <v>20</v>
      </c>
    </row>
    <row r="238" spans="1:21" s="27" customFormat="1">
      <c r="A238" s="7" t="s">
        <v>92</v>
      </c>
      <c r="B238" s="8" t="s">
        <v>62</v>
      </c>
      <c r="C238" s="9">
        <v>2</v>
      </c>
      <c r="D238" s="8" t="s">
        <v>44</v>
      </c>
      <c r="E238" s="14" t="s">
        <v>98</v>
      </c>
      <c r="F238" s="24">
        <v>3</v>
      </c>
      <c r="G238" s="11" t="s">
        <v>37</v>
      </c>
      <c r="H238" s="9"/>
      <c r="I238" s="9">
        <v>2</v>
      </c>
      <c r="J238" s="9">
        <v>6</v>
      </c>
      <c r="K238" s="9">
        <f t="shared" si="84"/>
        <v>5</v>
      </c>
      <c r="L238" s="9"/>
      <c r="M238" s="9">
        <v>30</v>
      </c>
      <c r="N238" s="12"/>
      <c r="O238" s="13">
        <f t="shared" si="85"/>
        <v>5</v>
      </c>
      <c r="P238" s="14"/>
      <c r="Q238" s="15">
        <f t="shared" si="86"/>
        <v>0</v>
      </c>
      <c r="R238" s="16">
        <f t="shared" si="87"/>
        <v>20</v>
      </c>
      <c r="S238" s="13">
        <f t="shared" si="88"/>
        <v>20</v>
      </c>
    </row>
    <row r="239" spans="1:21" s="28" customFormat="1">
      <c r="A239" s="7" t="s">
        <v>92</v>
      </c>
      <c r="B239" s="8" t="s">
        <v>57</v>
      </c>
      <c r="C239" s="9">
        <v>1</v>
      </c>
      <c r="D239" s="8" t="s">
        <v>44</v>
      </c>
      <c r="E239" s="14" t="s">
        <v>116</v>
      </c>
      <c r="F239" s="11">
        <v>3</v>
      </c>
      <c r="G239" s="11" t="s">
        <v>36</v>
      </c>
      <c r="H239" s="9"/>
      <c r="I239" s="9">
        <v>9</v>
      </c>
      <c r="J239" s="9">
        <v>15</v>
      </c>
      <c r="K239" s="9">
        <f t="shared" si="84"/>
        <v>7</v>
      </c>
      <c r="L239" s="9"/>
      <c r="M239" s="9">
        <v>42</v>
      </c>
      <c r="N239" s="12">
        <f>L239/K239</f>
        <v>0</v>
      </c>
      <c r="O239" s="13">
        <f t="shared" si="85"/>
        <v>7</v>
      </c>
      <c r="P239" s="14"/>
      <c r="Q239" s="15">
        <f t="shared" si="86"/>
        <v>0</v>
      </c>
      <c r="R239" s="16">
        <f t="shared" si="87"/>
        <v>28</v>
      </c>
      <c r="S239" s="13">
        <f t="shared" si="88"/>
        <v>28</v>
      </c>
      <c r="T239" s="55"/>
      <c r="U239" s="27"/>
    </row>
    <row r="240" spans="1:21" s="27" customFormat="1">
      <c r="A240" s="7" t="s">
        <v>92</v>
      </c>
      <c r="B240" s="8" t="s">
        <v>57</v>
      </c>
      <c r="C240" s="9">
        <v>2</v>
      </c>
      <c r="D240" s="8" t="s">
        <v>44</v>
      </c>
      <c r="E240" s="14" t="s">
        <v>116</v>
      </c>
      <c r="F240" s="11">
        <v>3</v>
      </c>
      <c r="G240" s="11" t="s">
        <v>37</v>
      </c>
      <c r="H240" s="9"/>
      <c r="I240" s="9">
        <v>9</v>
      </c>
      <c r="J240" s="9">
        <v>15</v>
      </c>
      <c r="K240" s="9">
        <f t="shared" si="84"/>
        <v>7</v>
      </c>
      <c r="L240" s="9"/>
      <c r="M240" s="9">
        <v>42</v>
      </c>
      <c r="N240" s="12">
        <f>L240/K240</f>
        <v>0</v>
      </c>
      <c r="O240" s="13">
        <f t="shared" si="85"/>
        <v>7</v>
      </c>
      <c r="P240" s="14"/>
      <c r="Q240" s="15">
        <f t="shared" si="86"/>
        <v>0</v>
      </c>
      <c r="R240" s="16">
        <f t="shared" si="87"/>
        <v>28</v>
      </c>
      <c r="S240" s="13">
        <f t="shared" si="88"/>
        <v>28</v>
      </c>
      <c r="T240" s="55"/>
    </row>
    <row r="241" spans="1:21" s="27" customFormat="1">
      <c r="A241" s="7" t="s">
        <v>92</v>
      </c>
      <c r="B241" s="8" t="s">
        <v>65</v>
      </c>
      <c r="C241" s="9">
        <v>1</v>
      </c>
      <c r="D241" s="8" t="s">
        <v>44</v>
      </c>
      <c r="E241" s="14" t="s">
        <v>96</v>
      </c>
      <c r="F241" s="24">
        <v>5</v>
      </c>
      <c r="G241" s="11" t="s">
        <v>36</v>
      </c>
      <c r="H241" s="9"/>
      <c r="I241" s="9">
        <v>1</v>
      </c>
      <c r="J241" s="9">
        <v>5</v>
      </c>
      <c r="K241" s="9">
        <f t="shared" si="84"/>
        <v>5</v>
      </c>
      <c r="L241" s="9"/>
      <c r="M241" s="9">
        <v>30</v>
      </c>
      <c r="N241" s="12"/>
      <c r="O241" s="13">
        <f t="shared" si="85"/>
        <v>5</v>
      </c>
      <c r="P241" s="14"/>
      <c r="Q241" s="15">
        <f t="shared" si="86"/>
        <v>0</v>
      </c>
      <c r="R241" s="16">
        <f t="shared" si="87"/>
        <v>20</v>
      </c>
      <c r="S241" s="13">
        <f t="shared" si="88"/>
        <v>20</v>
      </c>
      <c r="T241" s="55"/>
    </row>
    <row r="242" spans="1:21" s="27" customFormat="1">
      <c r="A242" s="7" t="s">
        <v>92</v>
      </c>
      <c r="B242" s="8" t="s">
        <v>65</v>
      </c>
      <c r="C242" s="9">
        <v>2</v>
      </c>
      <c r="D242" s="8" t="s">
        <v>44</v>
      </c>
      <c r="E242" s="14" t="s">
        <v>96</v>
      </c>
      <c r="F242" s="24">
        <v>5</v>
      </c>
      <c r="G242" s="11" t="s">
        <v>37</v>
      </c>
      <c r="H242" s="9"/>
      <c r="I242" s="9">
        <v>1</v>
      </c>
      <c r="J242" s="9">
        <v>5</v>
      </c>
      <c r="K242" s="9">
        <f t="shared" si="84"/>
        <v>5</v>
      </c>
      <c r="L242" s="9"/>
      <c r="M242" s="9">
        <v>30</v>
      </c>
      <c r="N242" s="12"/>
      <c r="O242" s="13">
        <f t="shared" si="85"/>
        <v>5</v>
      </c>
      <c r="P242" s="14"/>
      <c r="Q242" s="15">
        <f t="shared" si="86"/>
        <v>0</v>
      </c>
      <c r="R242" s="16">
        <f t="shared" si="87"/>
        <v>20</v>
      </c>
      <c r="S242" s="13">
        <f t="shared" si="88"/>
        <v>20</v>
      </c>
      <c r="T242" s="55"/>
    </row>
    <row r="243" spans="1:21" s="27" customFormat="1">
      <c r="A243" s="7" t="s">
        <v>92</v>
      </c>
      <c r="B243" s="8" t="s">
        <v>69</v>
      </c>
      <c r="C243" s="9">
        <v>1</v>
      </c>
      <c r="D243" s="8" t="s">
        <v>44</v>
      </c>
      <c r="E243" s="14" t="s">
        <v>96</v>
      </c>
      <c r="F243" s="24">
        <v>5</v>
      </c>
      <c r="G243" s="11" t="s">
        <v>36</v>
      </c>
      <c r="H243" s="9"/>
      <c r="I243" s="9">
        <v>6</v>
      </c>
      <c r="J243" s="9">
        <v>10</v>
      </c>
      <c r="K243" s="9">
        <f t="shared" si="84"/>
        <v>5</v>
      </c>
      <c r="L243" s="9"/>
      <c r="M243" s="9">
        <v>30</v>
      </c>
      <c r="N243" s="12"/>
      <c r="O243" s="13">
        <f t="shared" si="85"/>
        <v>5</v>
      </c>
      <c r="P243" s="14"/>
      <c r="Q243" s="15">
        <f t="shared" si="86"/>
        <v>0</v>
      </c>
      <c r="R243" s="16">
        <f t="shared" si="87"/>
        <v>20</v>
      </c>
      <c r="S243" s="13">
        <f t="shared" si="88"/>
        <v>20</v>
      </c>
      <c r="T243" s="55"/>
    </row>
    <row r="244" spans="1:21" s="28" customFormat="1">
      <c r="A244" s="7" t="s">
        <v>92</v>
      </c>
      <c r="B244" s="8" t="s">
        <v>69</v>
      </c>
      <c r="C244" s="9">
        <v>2</v>
      </c>
      <c r="D244" s="8" t="s">
        <v>44</v>
      </c>
      <c r="E244" s="14" t="s">
        <v>96</v>
      </c>
      <c r="F244" s="24">
        <v>5</v>
      </c>
      <c r="G244" s="11" t="s">
        <v>37</v>
      </c>
      <c r="H244" s="9"/>
      <c r="I244" s="9">
        <v>6</v>
      </c>
      <c r="J244" s="9">
        <v>10</v>
      </c>
      <c r="K244" s="9">
        <f t="shared" si="84"/>
        <v>5</v>
      </c>
      <c r="L244" s="9"/>
      <c r="M244" s="9">
        <v>30</v>
      </c>
      <c r="N244" s="12"/>
      <c r="O244" s="13">
        <f t="shared" si="85"/>
        <v>5</v>
      </c>
      <c r="P244" s="14"/>
      <c r="Q244" s="15">
        <f t="shared" si="86"/>
        <v>0</v>
      </c>
      <c r="R244" s="16">
        <f t="shared" si="87"/>
        <v>20</v>
      </c>
      <c r="S244" s="13">
        <f t="shared" si="88"/>
        <v>20</v>
      </c>
      <c r="T244" s="55"/>
      <c r="U244" s="27"/>
    </row>
    <row r="245" spans="1:21" s="27" customFormat="1">
      <c r="A245" s="7" t="s">
        <v>92</v>
      </c>
      <c r="B245" s="8" t="s">
        <v>63</v>
      </c>
      <c r="C245" s="9">
        <v>1</v>
      </c>
      <c r="D245" s="8" t="s">
        <v>44</v>
      </c>
      <c r="E245" s="14" t="s">
        <v>96</v>
      </c>
      <c r="F245" s="24">
        <v>6</v>
      </c>
      <c r="G245" s="11" t="s">
        <v>36</v>
      </c>
      <c r="H245" s="9"/>
      <c r="I245" s="9">
        <v>6</v>
      </c>
      <c r="J245" s="9">
        <v>10</v>
      </c>
      <c r="K245" s="9">
        <f t="shared" si="84"/>
        <v>5</v>
      </c>
      <c r="L245" s="9"/>
      <c r="M245" s="9">
        <v>30</v>
      </c>
      <c r="N245" s="12"/>
      <c r="O245" s="13">
        <f t="shared" si="85"/>
        <v>5</v>
      </c>
      <c r="P245" s="14"/>
      <c r="Q245" s="15">
        <f t="shared" si="86"/>
        <v>0</v>
      </c>
      <c r="R245" s="16">
        <f t="shared" si="87"/>
        <v>20</v>
      </c>
      <c r="S245" s="13">
        <f t="shared" si="88"/>
        <v>20</v>
      </c>
      <c r="T245" s="57"/>
      <c r="U245" s="28"/>
    </row>
    <row r="246" spans="1:21" s="27" customFormat="1">
      <c r="A246" s="7" t="s">
        <v>134</v>
      </c>
      <c r="B246" s="8" t="s">
        <v>53</v>
      </c>
      <c r="C246" s="9"/>
      <c r="D246" s="8" t="s">
        <v>44</v>
      </c>
      <c r="E246" s="7" t="s">
        <v>84</v>
      </c>
      <c r="F246" s="11">
        <v>6</v>
      </c>
      <c r="G246" s="49" t="s">
        <v>108</v>
      </c>
      <c r="H246" s="9"/>
      <c r="I246" s="9">
        <v>1</v>
      </c>
      <c r="J246" s="9">
        <v>15</v>
      </c>
      <c r="K246" s="9">
        <f t="shared" si="84"/>
        <v>15</v>
      </c>
      <c r="L246" s="9">
        <v>30</v>
      </c>
      <c r="M246" s="9"/>
      <c r="N246" s="12">
        <f>L246/K246</f>
        <v>2</v>
      </c>
      <c r="O246" s="13">
        <f>M246/5</f>
        <v>0</v>
      </c>
      <c r="P246" s="14"/>
      <c r="Q246" s="15">
        <f t="shared" si="86"/>
        <v>30</v>
      </c>
      <c r="R246" s="16">
        <f t="shared" si="87"/>
        <v>0</v>
      </c>
      <c r="S246" s="13">
        <f t="shared" si="88"/>
        <v>30</v>
      </c>
      <c r="T246" s="55"/>
    </row>
    <row r="247" spans="1:21" s="27" customFormat="1">
      <c r="A247" s="7" t="s">
        <v>92</v>
      </c>
      <c r="B247" s="8" t="s">
        <v>64</v>
      </c>
      <c r="C247" s="9">
        <v>1</v>
      </c>
      <c r="D247" s="8" t="s">
        <v>44</v>
      </c>
      <c r="E247" s="14" t="s">
        <v>96</v>
      </c>
      <c r="F247" s="24">
        <v>7</v>
      </c>
      <c r="G247" s="49" t="s">
        <v>36</v>
      </c>
      <c r="H247" s="9"/>
      <c r="I247" s="9">
        <v>6</v>
      </c>
      <c r="J247" s="9">
        <v>10</v>
      </c>
      <c r="K247" s="9">
        <f t="shared" si="84"/>
        <v>5</v>
      </c>
      <c r="L247" s="9"/>
      <c r="M247" s="9">
        <v>30</v>
      </c>
      <c r="N247" s="12"/>
      <c r="O247" s="13">
        <f>M247/6</f>
        <v>5</v>
      </c>
      <c r="P247" s="14"/>
      <c r="Q247" s="15">
        <f t="shared" si="86"/>
        <v>0</v>
      </c>
      <c r="R247" s="16">
        <f t="shared" si="87"/>
        <v>20</v>
      </c>
      <c r="S247" s="13">
        <f t="shared" si="88"/>
        <v>20</v>
      </c>
      <c r="T247" s="28"/>
      <c r="U247" s="28"/>
    </row>
    <row r="248" spans="1:21" s="27" customFormat="1">
      <c r="A248" s="7" t="s">
        <v>92</v>
      </c>
      <c r="B248" s="8" t="s">
        <v>64</v>
      </c>
      <c r="C248" s="9">
        <v>2</v>
      </c>
      <c r="D248" s="8" t="s">
        <v>44</v>
      </c>
      <c r="E248" s="14" t="s">
        <v>96</v>
      </c>
      <c r="F248" s="24">
        <v>7</v>
      </c>
      <c r="G248" s="49" t="s">
        <v>37</v>
      </c>
      <c r="H248" s="9"/>
      <c r="I248" s="9">
        <v>6</v>
      </c>
      <c r="J248" s="9">
        <v>10</v>
      </c>
      <c r="K248" s="9">
        <f t="shared" si="84"/>
        <v>5</v>
      </c>
      <c r="L248" s="9"/>
      <c r="M248" s="9">
        <v>30</v>
      </c>
      <c r="N248" s="12"/>
      <c r="O248" s="13">
        <f>M248/6</f>
        <v>5</v>
      </c>
      <c r="P248" s="14"/>
      <c r="Q248" s="15">
        <f t="shared" si="86"/>
        <v>0</v>
      </c>
      <c r="R248" s="16">
        <f t="shared" si="87"/>
        <v>20</v>
      </c>
      <c r="S248" s="13">
        <f t="shared" si="88"/>
        <v>20</v>
      </c>
    </row>
    <row r="249" spans="1:21" s="28" customFormat="1" ht="18.75">
      <c r="A249" s="7"/>
      <c r="B249" s="8"/>
      <c r="C249" s="9"/>
      <c r="D249" s="8"/>
      <c r="E249" s="14"/>
      <c r="F249" s="24"/>
      <c r="G249" s="11"/>
      <c r="H249" s="9"/>
      <c r="I249" s="9"/>
      <c r="J249" s="9"/>
      <c r="K249" s="9"/>
      <c r="L249" s="9"/>
      <c r="M249" s="9"/>
      <c r="N249" s="12"/>
      <c r="O249" s="13"/>
      <c r="P249" s="14"/>
      <c r="Q249" s="15"/>
      <c r="R249" s="15" t="s">
        <v>107</v>
      </c>
      <c r="S249" s="92">
        <f>SUM(S235:S248)</f>
        <v>306</v>
      </c>
      <c r="T249" s="93">
        <v>270</v>
      </c>
      <c r="U249" s="94">
        <f>S249-T249</f>
        <v>36</v>
      </c>
    </row>
    <row r="250" spans="1:21" s="98" customFormat="1" ht="15.95" customHeight="1">
      <c r="A250" s="91"/>
      <c r="B250" s="38"/>
      <c r="C250" s="39"/>
      <c r="D250" s="38" t="s">
        <v>274</v>
      </c>
      <c r="E250" s="40"/>
      <c r="F250" s="39"/>
      <c r="G250" s="41"/>
      <c r="H250" s="39"/>
      <c r="I250" s="39"/>
      <c r="J250" s="39"/>
      <c r="K250" s="39"/>
      <c r="L250" s="39"/>
      <c r="M250" s="39"/>
      <c r="N250" s="42"/>
      <c r="O250" s="43"/>
      <c r="P250" s="40"/>
      <c r="Q250" s="44"/>
      <c r="R250" s="44"/>
      <c r="S250" s="95"/>
      <c r="T250" s="96"/>
      <c r="U250" s="97"/>
    </row>
    <row r="251" spans="1:21" s="27" customFormat="1" ht="25.5">
      <c r="A251" s="3" t="s">
        <v>15</v>
      </c>
      <c r="B251" s="3" t="s">
        <v>16</v>
      </c>
      <c r="C251" s="4" t="s">
        <v>0</v>
      </c>
      <c r="D251" s="3" t="s">
        <v>17</v>
      </c>
      <c r="E251" s="3" t="s">
        <v>18</v>
      </c>
      <c r="F251" s="3" t="s">
        <v>19</v>
      </c>
      <c r="G251" s="3" t="s">
        <v>20</v>
      </c>
      <c r="H251" s="4" t="s">
        <v>1</v>
      </c>
      <c r="I251" s="3" t="s">
        <v>21</v>
      </c>
      <c r="J251" s="3" t="s">
        <v>22</v>
      </c>
      <c r="K251" s="4" t="s">
        <v>2</v>
      </c>
      <c r="L251" s="3" t="s">
        <v>33</v>
      </c>
      <c r="M251" s="3" t="s">
        <v>34</v>
      </c>
      <c r="N251" s="5" t="s">
        <v>3</v>
      </c>
      <c r="O251" s="5" t="s">
        <v>4</v>
      </c>
      <c r="P251" s="4" t="s">
        <v>32</v>
      </c>
      <c r="Q251" s="3" t="s">
        <v>5</v>
      </c>
      <c r="R251" s="3" t="s">
        <v>6</v>
      </c>
      <c r="S251" s="124" t="s">
        <v>7</v>
      </c>
      <c r="T251" s="84" t="s">
        <v>105</v>
      </c>
      <c r="U251" s="84" t="s">
        <v>106</v>
      </c>
    </row>
    <row r="252" spans="1:21" s="27" customFormat="1">
      <c r="A252" s="32" t="s">
        <v>89</v>
      </c>
      <c r="B252" s="8" t="s">
        <v>58</v>
      </c>
      <c r="D252" s="8" t="s">
        <v>39</v>
      </c>
      <c r="E252" s="8" t="s">
        <v>9</v>
      </c>
      <c r="F252" s="11">
        <v>5</v>
      </c>
      <c r="G252" s="11" t="s">
        <v>72</v>
      </c>
      <c r="H252" s="9"/>
      <c r="I252" s="9">
        <v>1</v>
      </c>
      <c r="J252" s="9">
        <v>15</v>
      </c>
      <c r="K252" s="9">
        <f>J252-I252+1</f>
        <v>15</v>
      </c>
      <c r="L252" s="9">
        <v>30</v>
      </c>
      <c r="M252" s="9"/>
      <c r="N252" s="12">
        <f>L252/K252</f>
        <v>2</v>
      </c>
      <c r="O252" s="13">
        <f>M252/6</f>
        <v>0</v>
      </c>
      <c r="P252" s="14"/>
      <c r="Q252" s="15">
        <f>IF(K252=0,0,L252)</f>
        <v>30</v>
      </c>
      <c r="R252" s="16">
        <f>IF(K252=0,0,M252/1.5)</f>
        <v>0</v>
      </c>
      <c r="S252" s="13">
        <f>P252+Q252+R252</f>
        <v>30</v>
      </c>
    </row>
    <row r="253" spans="1:21" s="27" customFormat="1">
      <c r="A253" s="32" t="s">
        <v>89</v>
      </c>
      <c r="B253" s="8" t="s">
        <v>56</v>
      </c>
      <c r="C253" s="9"/>
      <c r="D253" s="8" t="s">
        <v>39</v>
      </c>
      <c r="E253" s="8" t="s">
        <v>9</v>
      </c>
      <c r="F253" s="11">
        <v>5</v>
      </c>
      <c r="G253" s="11" t="s">
        <v>74</v>
      </c>
      <c r="H253" s="9"/>
      <c r="I253" s="9">
        <v>1</v>
      </c>
      <c r="J253" s="9">
        <v>15</v>
      </c>
      <c r="K253" s="9">
        <f>J253-I253+1</f>
        <v>15</v>
      </c>
      <c r="L253" s="9">
        <v>30</v>
      </c>
      <c r="M253" s="9"/>
      <c r="N253" s="12">
        <f>L253/K253</f>
        <v>2</v>
      </c>
      <c r="O253" s="13">
        <f>M253/5</f>
        <v>0</v>
      </c>
      <c r="P253" s="14"/>
      <c r="Q253" s="15">
        <f>IF(K253=0,0,L253)</f>
        <v>30</v>
      </c>
      <c r="R253" s="16">
        <f>IF(K253=0,0,M253/1.5)</f>
        <v>0</v>
      </c>
      <c r="S253" s="13">
        <f>P253+Q253+R253</f>
        <v>30</v>
      </c>
    </row>
    <row r="254" spans="1:21" s="27" customFormat="1">
      <c r="A254" s="32" t="s">
        <v>89</v>
      </c>
      <c r="B254" s="8" t="s">
        <v>263</v>
      </c>
      <c r="C254" s="9"/>
      <c r="D254" s="8" t="s">
        <v>39</v>
      </c>
      <c r="E254" s="8" t="s">
        <v>9</v>
      </c>
      <c r="F254" s="11">
        <v>5</v>
      </c>
      <c r="G254" s="11" t="s">
        <v>149</v>
      </c>
      <c r="H254" s="9"/>
      <c r="I254" s="9">
        <v>6</v>
      </c>
      <c r="J254" s="9">
        <v>15</v>
      </c>
      <c r="K254" s="9">
        <f>J254-I254+1</f>
        <v>10</v>
      </c>
      <c r="L254" s="9">
        <v>20</v>
      </c>
      <c r="M254" s="9"/>
      <c r="N254" s="12">
        <f>L254/K254</f>
        <v>2</v>
      </c>
      <c r="O254" s="13"/>
      <c r="P254" s="14"/>
      <c r="Q254" s="15">
        <f>IF(K254=0,0,L254)</f>
        <v>20</v>
      </c>
      <c r="R254" s="16">
        <f>IF(K254=0,0,M254/1.5)</f>
        <v>0</v>
      </c>
      <c r="S254" s="13">
        <f>P254+Q254+R254</f>
        <v>20</v>
      </c>
    </row>
    <row r="255" spans="1:21" s="27" customFormat="1">
      <c r="A255" s="32" t="s">
        <v>89</v>
      </c>
      <c r="B255" s="8" t="s">
        <v>57</v>
      </c>
      <c r="C255" s="9"/>
      <c r="D255" s="8" t="s">
        <v>39</v>
      </c>
      <c r="E255" s="8" t="s">
        <v>9</v>
      </c>
      <c r="F255" s="11">
        <v>6</v>
      </c>
      <c r="G255" s="11" t="s">
        <v>74</v>
      </c>
      <c r="H255" s="9"/>
      <c r="I255" s="9">
        <v>1</v>
      </c>
      <c r="J255" s="9">
        <v>15</v>
      </c>
      <c r="K255" s="9">
        <f>J255-I255+1</f>
        <v>15</v>
      </c>
      <c r="L255" s="9">
        <v>30</v>
      </c>
      <c r="M255" s="9"/>
      <c r="N255" s="12">
        <f>L255/K255</f>
        <v>2</v>
      </c>
      <c r="O255" s="13"/>
      <c r="P255" s="14"/>
      <c r="Q255" s="15">
        <f>IF(K255=0,0,L255)</f>
        <v>30</v>
      </c>
      <c r="R255" s="16">
        <f>IF(K255=0,0,M255/1.5)</f>
        <v>0</v>
      </c>
      <c r="S255" s="13">
        <f>P255+Q255+R255</f>
        <v>30</v>
      </c>
    </row>
    <row r="256" spans="1:21" s="27" customFormat="1" ht="18.75">
      <c r="A256" s="32"/>
      <c r="B256" s="8"/>
      <c r="D256" s="8"/>
      <c r="E256" s="8"/>
      <c r="F256" s="11"/>
      <c r="G256" s="11"/>
      <c r="H256" s="9"/>
      <c r="I256" s="9"/>
      <c r="J256" s="9"/>
      <c r="K256" s="9"/>
      <c r="L256" s="9"/>
      <c r="M256" s="9"/>
      <c r="N256" s="12"/>
      <c r="O256" s="13"/>
      <c r="P256" s="14"/>
      <c r="Q256" s="15"/>
      <c r="R256" s="15" t="s">
        <v>107</v>
      </c>
      <c r="S256" s="92">
        <f>SUM(S252:S255)</f>
        <v>110</v>
      </c>
      <c r="T256" s="93">
        <v>270</v>
      </c>
      <c r="U256" s="94">
        <f>S256-T256</f>
        <v>-160</v>
      </c>
    </row>
    <row r="257" spans="1:21" s="98" customFormat="1" ht="15.95" customHeight="1">
      <c r="A257" s="91"/>
      <c r="B257" s="38"/>
      <c r="C257" s="39"/>
      <c r="D257" s="38" t="s">
        <v>274</v>
      </c>
      <c r="E257" s="40"/>
      <c r="F257" s="39"/>
      <c r="G257" s="41"/>
      <c r="H257" s="39"/>
      <c r="I257" s="39"/>
      <c r="J257" s="39"/>
      <c r="K257" s="39"/>
      <c r="L257" s="39"/>
      <c r="M257" s="39"/>
      <c r="N257" s="42"/>
      <c r="O257" s="43"/>
      <c r="P257" s="40"/>
      <c r="Q257" s="44"/>
      <c r="R257" s="44"/>
      <c r="S257" s="95"/>
      <c r="T257" s="96">
        <v>210</v>
      </c>
      <c r="U257" s="97"/>
    </row>
    <row r="258" spans="1:21" s="27" customFormat="1" ht="25.5">
      <c r="A258" s="3" t="s">
        <v>15</v>
      </c>
      <c r="B258" s="3" t="s">
        <v>16</v>
      </c>
      <c r="C258" s="4" t="s">
        <v>0</v>
      </c>
      <c r="D258" s="3" t="s">
        <v>17</v>
      </c>
      <c r="E258" s="3" t="s">
        <v>18</v>
      </c>
      <c r="F258" s="3" t="s">
        <v>19</v>
      </c>
      <c r="G258" s="3" t="s">
        <v>20</v>
      </c>
      <c r="H258" s="4" t="s">
        <v>1</v>
      </c>
      <c r="I258" s="3" t="s">
        <v>21</v>
      </c>
      <c r="J258" s="3" t="s">
        <v>22</v>
      </c>
      <c r="K258" s="4" t="s">
        <v>2</v>
      </c>
      <c r="L258" s="3" t="s">
        <v>33</v>
      </c>
      <c r="M258" s="3" t="s">
        <v>34</v>
      </c>
      <c r="N258" s="5" t="s">
        <v>3</v>
      </c>
      <c r="O258" s="5" t="s">
        <v>4</v>
      </c>
      <c r="P258" s="4" t="s">
        <v>32</v>
      </c>
      <c r="Q258" s="3" t="s">
        <v>5</v>
      </c>
      <c r="R258" s="3" t="s">
        <v>6</v>
      </c>
      <c r="S258" s="124" t="s">
        <v>7</v>
      </c>
      <c r="T258" s="84" t="s">
        <v>105</v>
      </c>
      <c r="U258" s="84" t="s">
        <v>106</v>
      </c>
    </row>
    <row r="259" spans="1:21" s="27" customFormat="1">
      <c r="A259" s="7" t="s">
        <v>8</v>
      </c>
      <c r="B259" s="8" t="s">
        <v>50</v>
      </c>
      <c r="C259" s="9">
        <v>1</v>
      </c>
      <c r="D259" s="8" t="s">
        <v>38</v>
      </c>
      <c r="E259" s="7" t="s">
        <v>14</v>
      </c>
      <c r="F259" s="11" t="s">
        <v>77</v>
      </c>
      <c r="G259" s="11" t="s">
        <v>36</v>
      </c>
      <c r="H259" s="9">
        <v>1</v>
      </c>
      <c r="I259" s="9">
        <v>1</v>
      </c>
      <c r="J259" s="9">
        <v>6</v>
      </c>
      <c r="K259" s="9">
        <f>J259-I259+1</f>
        <v>6</v>
      </c>
      <c r="L259" s="9"/>
      <c r="M259" s="9">
        <v>60</v>
      </c>
      <c r="N259" s="12">
        <f>M259/K259</f>
        <v>10</v>
      </c>
      <c r="O259" s="13">
        <f>M259/5</f>
        <v>12</v>
      </c>
      <c r="P259" s="14"/>
      <c r="Q259" s="15">
        <f>IF(K259=0,0,L259)</f>
        <v>0</v>
      </c>
      <c r="R259" s="16">
        <f>IF(K259=0,0,M259/1.5)</f>
        <v>40</v>
      </c>
      <c r="S259" s="13">
        <f>P259+Q259+R259</f>
        <v>40</v>
      </c>
    </row>
    <row r="260" spans="1:21" s="27" customFormat="1">
      <c r="A260" s="7" t="s">
        <v>8</v>
      </c>
      <c r="B260" s="8" t="s">
        <v>50</v>
      </c>
      <c r="C260" s="9">
        <v>2</v>
      </c>
      <c r="D260" s="8" t="s">
        <v>38</v>
      </c>
      <c r="E260" s="7" t="s">
        <v>14</v>
      </c>
      <c r="F260" s="11" t="s">
        <v>77</v>
      </c>
      <c r="G260" s="11" t="s">
        <v>37</v>
      </c>
      <c r="H260" s="9">
        <v>2</v>
      </c>
      <c r="I260" s="9">
        <v>1</v>
      </c>
      <c r="J260" s="9">
        <v>6</v>
      </c>
      <c r="K260" s="9">
        <f>J260-I260+1</f>
        <v>6</v>
      </c>
      <c r="L260" s="9"/>
      <c r="M260" s="9">
        <v>60</v>
      </c>
      <c r="N260" s="12">
        <f>M260/K260</f>
        <v>10</v>
      </c>
      <c r="O260" s="13">
        <f>M260/5</f>
        <v>12</v>
      </c>
      <c r="P260" s="14"/>
      <c r="Q260" s="15">
        <f>IF(K260=0,0,L260)</f>
        <v>0</v>
      </c>
      <c r="R260" s="16">
        <f>IF(K260=0,0,M260/1.5)</f>
        <v>40</v>
      </c>
      <c r="S260" s="13">
        <f>P260+Q260+R260</f>
        <v>40</v>
      </c>
    </row>
    <row r="261" spans="1:21" s="27" customFormat="1">
      <c r="A261" s="7" t="s">
        <v>8</v>
      </c>
      <c r="B261" s="8" t="s">
        <v>52</v>
      </c>
      <c r="C261" s="9">
        <v>2</v>
      </c>
      <c r="D261" s="8" t="s">
        <v>38</v>
      </c>
      <c r="E261" s="7" t="s">
        <v>14</v>
      </c>
      <c r="F261" s="11" t="s">
        <v>77</v>
      </c>
      <c r="G261" s="11" t="s">
        <v>36</v>
      </c>
      <c r="H261" s="9">
        <v>1</v>
      </c>
      <c r="I261" s="9">
        <v>7</v>
      </c>
      <c r="J261" s="9">
        <v>12</v>
      </c>
      <c r="K261" s="9">
        <f>J261-I261+1</f>
        <v>6</v>
      </c>
      <c r="L261" s="9"/>
      <c r="M261" s="9">
        <v>60</v>
      </c>
      <c r="N261" s="12">
        <f>L261/K261</f>
        <v>0</v>
      </c>
      <c r="O261" s="13">
        <f>M261/5</f>
        <v>12</v>
      </c>
      <c r="P261" s="14"/>
      <c r="Q261" s="15">
        <f>IF(K261=0,0,L261)</f>
        <v>0</v>
      </c>
      <c r="R261" s="16">
        <f>IF(K261=0,0,M261/1.5)</f>
        <v>40</v>
      </c>
      <c r="S261" s="13">
        <f>P261+Q261+R261</f>
        <v>40</v>
      </c>
    </row>
    <row r="262" spans="1:21" s="27" customFormat="1">
      <c r="A262" s="7" t="s">
        <v>8</v>
      </c>
      <c r="B262" s="8" t="s">
        <v>53</v>
      </c>
      <c r="C262" s="9">
        <v>1</v>
      </c>
      <c r="D262" s="8" t="s">
        <v>38</v>
      </c>
      <c r="E262" s="7" t="s">
        <v>14</v>
      </c>
      <c r="F262" s="11" t="s">
        <v>80</v>
      </c>
      <c r="G262" s="11" t="s">
        <v>36</v>
      </c>
      <c r="H262" s="9">
        <v>1</v>
      </c>
      <c r="I262" s="9">
        <v>7</v>
      </c>
      <c r="J262" s="9">
        <v>12</v>
      </c>
      <c r="K262" s="9">
        <f>J262-I262+1</f>
        <v>6</v>
      </c>
      <c r="L262" s="9"/>
      <c r="M262" s="9">
        <v>60</v>
      </c>
      <c r="N262" s="12">
        <f>L262/K262</f>
        <v>0</v>
      </c>
      <c r="O262" s="13">
        <f>M262/5</f>
        <v>12</v>
      </c>
      <c r="P262" s="14"/>
      <c r="Q262" s="15">
        <f>IF(K262=0,0,L262)</f>
        <v>0</v>
      </c>
      <c r="R262" s="16">
        <f>IF(K262=0,0,M262/1.5)</f>
        <v>40</v>
      </c>
      <c r="S262" s="13">
        <f>P262+Q262+R262</f>
        <v>40</v>
      </c>
      <c r="T262" s="31"/>
    </row>
    <row r="263" spans="1:21" s="27" customFormat="1">
      <c r="A263" s="7" t="s">
        <v>8</v>
      </c>
      <c r="B263" s="8" t="s">
        <v>76</v>
      </c>
      <c r="C263" s="9">
        <v>1</v>
      </c>
      <c r="D263" s="8" t="s">
        <v>38</v>
      </c>
      <c r="E263" s="7" t="s">
        <v>131</v>
      </c>
      <c r="F263" s="11" t="s">
        <v>78</v>
      </c>
      <c r="G263" s="11" t="s">
        <v>36</v>
      </c>
      <c r="H263" s="9">
        <v>1</v>
      </c>
      <c r="I263" s="9">
        <v>2</v>
      </c>
      <c r="J263" s="9">
        <v>11</v>
      </c>
      <c r="K263" s="9">
        <f>J263-I263+1</f>
        <v>10</v>
      </c>
      <c r="L263" s="9"/>
      <c r="M263" s="9">
        <v>120</v>
      </c>
      <c r="N263" s="12">
        <f>L263/K263</f>
        <v>0</v>
      </c>
      <c r="O263" s="13">
        <f>M263/5</f>
        <v>24</v>
      </c>
      <c r="P263" s="14"/>
      <c r="Q263" s="15">
        <f>IF(K263=0,0,L263)</f>
        <v>0</v>
      </c>
      <c r="R263" s="16">
        <f>IF(K263=0,0,M263/1.5)</f>
        <v>80</v>
      </c>
      <c r="S263" s="13">
        <f>P263+Q263+R263</f>
        <v>80</v>
      </c>
      <c r="T263" s="55"/>
    </row>
    <row r="264" spans="1:21" s="27" customFormat="1" ht="18.75">
      <c r="A264" s="7"/>
      <c r="B264" s="8"/>
      <c r="C264" s="9"/>
      <c r="D264" s="8"/>
      <c r="E264" s="32"/>
      <c r="F264" s="11"/>
      <c r="G264" s="11"/>
      <c r="H264" s="9"/>
      <c r="I264" s="9"/>
      <c r="J264" s="9"/>
      <c r="K264" s="9"/>
      <c r="L264" s="9"/>
      <c r="M264" s="9"/>
      <c r="N264" s="12"/>
      <c r="O264" s="13"/>
      <c r="P264" s="14"/>
      <c r="Q264" s="15"/>
      <c r="R264" s="15" t="s">
        <v>107</v>
      </c>
      <c r="S264" s="92">
        <f>SUM(S259:S263)</f>
        <v>240</v>
      </c>
      <c r="T264" s="93">
        <v>270</v>
      </c>
      <c r="U264" s="94">
        <f>S264-T264</f>
        <v>-30</v>
      </c>
    </row>
    <row r="265" spans="1:21" s="98" customFormat="1" ht="15.95" customHeight="1">
      <c r="A265" s="91"/>
      <c r="B265" s="38"/>
      <c r="C265" s="39"/>
      <c r="D265" s="38" t="s">
        <v>274</v>
      </c>
      <c r="E265" s="40"/>
      <c r="F265" s="39"/>
      <c r="G265" s="41"/>
      <c r="H265" s="39"/>
      <c r="I265" s="39"/>
      <c r="J265" s="39"/>
      <c r="K265" s="39"/>
      <c r="L265" s="39"/>
      <c r="M265" s="39"/>
      <c r="N265" s="42"/>
      <c r="O265" s="43"/>
      <c r="P265" s="40"/>
      <c r="Q265" s="44"/>
      <c r="R265" s="44"/>
      <c r="S265" s="95"/>
      <c r="T265" s="119"/>
      <c r="U265" s="97"/>
    </row>
    <row r="266" spans="1:21" s="27" customFormat="1" ht="25.5">
      <c r="A266" s="3" t="s">
        <v>15</v>
      </c>
      <c r="B266" s="3" t="s">
        <v>16</v>
      </c>
      <c r="C266" s="4" t="s">
        <v>0</v>
      </c>
      <c r="D266" s="3" t="s">
        <v>17</v>
      </c>
      <c r="E266" s="3" t="s">
        <v>18</v>
      </c>
      <c r="F266" s="3" t="s">
        <v>19</v>
      </c>
      <c r="G266" s="3" t="s">
        <v>20</v>
      </c>
      <c r="H266" s="4" t="s">
        <v>1</v>
      </c>
      <c r="I266" s="3" t="s">
        <v>21</v>
      </c>
      <c r="J266" s="3" t="s">
        <v>22</v>
      </c>
      <c r="K266" s="4" t="s">
        <v>2</v>
      </c>
      <c r="L266" s="3" t="s">
        <v>33</v>
      </c>
      <c r="M266" s="3" t="s">
        <v>34</v>
      </c>
      <c r="N266" s="5" t="s">
        <v>3</v>
      </c>
      <c r="O266" s="5" t="s">
        <v>4</v>
      </c>
      <c r="P266" s="4" t="s">
        <v>32</v>
      </c>
      <c r="Q266" s="3" t="s">
        <v>5</v>
      </c>
      <c r="R266" s="3" t="s">
        <v>6</v>
      </c>
      <c r="S266" s="124" t="s">
        <v>7</v>
      </c>
      <c r="T266" s="84" t="s">
        <v>105</v>
      </c>
      <c r="U266" s="84" t="s">
        <v>106</v>
      </c>
    </row>
    <row r="267" spans="1:21" s="27" customFormat="1">
      <c r="A267" s="7" t="s">
        <v>8</v>
      </c>
      <c r="B267" s="8" t="s">
        <v>53</v>
      </c>
      <c r="C267" s="9">
        <v>2</v>
      </c>
      <c r="D267" s="46" t="s">
        <v>181</v>
      </c>
      <c r="E267" s="7" t="s">
        <v>14</v>
      </c>
      <c r="F267" s="11" t="s">
        <v>80</v>
      </c>
      <c r="G267" s="11" t="s">
        <v>37</v>
      </c>
      <c r="H267" s="9">
        <v>1</v>
      </c>
      <c r="I267" s="9">
        <v>7</v>
      </c>
      <c r="J267" s="9">
        <v>12</v>
      </c>
      <c r="K267" s="9">
        <f t="shared" ref="K267" si="89">J267-I267+1</f>
        <v>6</v>
      </c>
      <c r="L267" s="9"/>
      <c r="M267" s="9">
        <v>60</v>
      </c>
      <c r="N267" s="12">
        <f t="shared" ref="N267" si="90">L267/K267</f>
        <v>0</v>
      </c>
      <c r="O267" s="13">
        <f t="shared" ref="O267" si="91">M267/5</f>
        <v>12</v>
      </c>
      <c r="P267" s="14"/>
      <c r="Q267" s="15">
        <f>IF(K267=0,0,L267)</f>
        <v>0</v>
      </c>
      <c r="R267" s="16">
        <f t="shared" ref="R267" si="92">IF(K267=0,0,M267/1.5)</f>
        <v>40</v>
      </c>
      <c r="S267" s="13">
        <f t="shared" ref="S267" si="93">P267+Q267+R267</f>
        <v>40</v>
      </c>
      <c r="T267" s="31"/>
    </row>
    <row r="268" spans="1:21" s="48" customFormat="1" ht="18.75">
      <c r="A268" s="45"/>
      <c r="B268" s="46"/>
      <c r="C268" s="47"/>
      <c r="D268" s="86"/>
      <c r="F268" s="49"/>
      <c r="G268" s="49"/>
      <c r="H268" s="47"/>
      <c r="I268" s="47"/>
      <c r="J268" s="47"/>
      <c r="K268" s="47"/>
      <c r="L268" s="47"/>
      <c r="M268" s="47"/>
      <c r="N268" s="50"/>
      <c r="O268" s="51"/>
      <c r="Q268" s="52"/>
      <c r="R268" s="15" t="s">
        <v>107</v>
      </c>
      <c r="S268" s="92">
        <f>SUM(S267)</f>
        <v>40</v>
      </c>
      <c r="T268" s="94">
        <v>210</v>
      </c>
      <c r="U268" s="94">
        <f>S268-T268</f>
        <v>-170</v>
      </c>
    </row>
    <row r="269" spans="1:21" s="110" customFormat="1" ht="15.95" customHeight="1">
      <c r="A269" s="30"/>
      <c r="B269" s="8"/>
      <c r="C269" s="9"/>
      <c r="D269" s="8"/>
      <c r="E269" s="14"/>
      <c r="F269" s="9"/>
      <c r="G269" s="11"/>
      <c r="H269" s="9"/>
      <c r="I269" s="9"/>
      <c r="J269" s="9"/>
      <c r="K269" s="9"/>
      <c r="L269" s="9"/>
      <c r="M269" s="9"/>
      <c r="N269" s="12"/>
      <c r="O269" s="13"/>
      <c r="P269" s="14"/>
      <c r="Q269" s="15"/>
      <c r="R269" s="15"/>
      <c r="S269" s="92"/>
      <c r="T269" s="108"/>
      <c r="U269" s="109"/>
    </row>
    <row r="270" spans="1:21" s="98" customFormat="1" ht="15.95" customHeight="1">
      <c r="A270" s="91"/>
      <c r="B270" s="38"/>
      <c r="C270" s="39"/>
      <c r="D270" s="38" t="s">
        <v>274</v>
      </c>
      <c r="E270" s="40"/>
      <c r="F270" s="39"/>
      <c r="G270" s="41"/>
      <c r="H270" s="39"/>
      <c r="I270" s="39"/>
      <c r="J270" s="39"/>
      <c r="K270" s="39"/>
      <c r="L270" s="39"/>
      <c r="M270" s="39"/>
      <c r="N270" s="42"/>
      <c r="O270" s="43"/>
      <c r="P270" s="40"/>
      <c r="Q270" s="44"/>
      <c r="R270" s="44"/>
      <c r="S270" s="95"/>
      <c r="T270" s="119"/>
      <c r="U270" s="97"/>
    </row>
    <row r="271" spans="1:21" s="27" customFormat="1" ht="25.5">
      <c r="A271" s="3" t="s">
        <v>15</v>
      </c>
      <c r="B271" s="3" t="s">
        <v>16</v>
      </c>
      <c r="C271" s="4" t="s">
        <v>0</v>
      </c>
      <c r="D271" s="3" t="s">
        <v>17</v>
      </c>
      <c r="E271" s="3" t="s">
        <v>18</v>
      </c>
      <c r="F271" s="3" t="s">
        <v>19</v>
      </c>
      <c r="G271" s="3" t="s">
        <v>20</v>
      </c>
      <c r="H271" s="4" t="s">
        <v>1</v>
      </c>
      <c r="I271" s="3" t="s">
        <v>21</v>
      </c>
      <c r="J271" s="3" t="s">
        <v>22</v>
      </c>
      <c r="K271" s="4" t="s">
        <v>2</v>
      </c>
      <c r="L271" s="3" t="s">
        <v>33</v>
      </c>
      <c r="M271" s="3" t="s">
        <v>34</v>
      </c>
      <c r="N271" s="5" t="s">
        <v>3</v>
      </c>
      <c r="O271" s="5" t="s">
        <v>4</v>
      </c>
      <c r="P271" s="4" t="s">
        <v>32</v>
      </c>
      <c r="Q271" s="3" t="s">
        <v>5</v>
      </c>
      <c r="R271" s="3" t="s">
        <v>6</v>
      </c>
      <c r="S271" s="124" t="s">
        <v>7</v>
      </c>
      <c r="T271" s="84" t="s">
        <v>105</v>
      </c>
      <c r="U271" s="84" t="s">
        <v>106</v>
      </c>
    </row>
    <row r="272" spans="1:21" s="27" customFormat="1">
      <c r="A272" s="7" t="s">
        <v>91</v>
      </c>
      <c r="B272" s="8" t="s">
        <v>58</v>
      </c>
      <c r="D272" s="8" t="s">
        <v>104</v>
      </c>
      <c r="E272" s="14" t="s">
        <v>116</v>
      </c>
      <c r="F272" s="24">
        <v>2</v>
      </c>
      <c r="G272" s="11" t="s">
        <v>36</v>
      </c>
      <c r="I272" s="24">
        <v>1</v>
      </c>
      <c r="J272" s="24">
        <v>8</v>
      </c>
      <c r="K272" s="9">
        <f t="shared" ref="K272:K285" si="94">J272-I272+1</f>
        <v>8</v>
      </c>
      <c r="M272" s="24">
        <v>48</v>
      </c>
      <c r="N272" s="12"/>
      <c r="O272" s="13">
        <f t="shared" ref="O272:O284" si="95">M272/6</f>
        <v>8</v>
      </c>
      <c r="P272" s="14"/>
      <c r="Q272" s="15">
        <f t="shared" ref="Q272:Q282" si="96">IF(K272=0,0,L272)</f>
        <v>0</v>
      </c>
      <c r="R272" s="16">
        <f t="shared" ref="R272:R285" si="97">IF(K272=0,0,M272/1.5)</f>
        <v>32</v>
      </c>
      <c r="S272" s="13">
        <f t="shared" ref="S272:S285" si="98">P272+Q272+R272</f>
        <v>32</v>
      </c>
    </row>
    <row r="273" spans="1:21" s="48" customFormat="1">
      <c r="A273" s="45" t="s">
        <v>91</v>
      </c>
      <c r="B273" s="46" t="s">
        <v>62</v>
      </c>
      <c r="C273" s="47"/>
      <c r="D273" s="46" t="s">
        <v>104</v>
      </c>
      <c r="E273" s="48" t="s">
        <v>99</v>
      </c>
      <c r="F273" s="47">
        <v>2</v>
      </c>
      <c r="G273" s="49" t="s">
        <v>37</v>
      </c>
      <c r="H273" s="47"/>
      <c r="I273" s="47">
        <v>2</v>
      </c>
      <c r="J273" s="47">
        <v>6</v>
      </c>
      <c r="K273" s="47">
        <f t="shared" si="94"/>
        <v>5</v>
      </c>
      <c r="L273" s="47"/>
      <c r="M273" s="47">
        <v>30</v>
      </c>
      <c r="N273" s="50"/>
      <c r="O273" s="51">
        <f t="shared" si="95"/>
        <v>5</v>
      </c>
      <c r="Q273" s="52">
        <f t="shared" si="96"/>
        <v>0</v>
      </c>
      <c r="R273" s="100">
        <f t="shared" si="97"/>
        <v>20</v>
      </c>
      <c r="S273" s="51">
        <f t="shared" si="98"/>
        <v>20</v>
      </c>
    </row>
    <row r="274" spans="1:21" s="48" customFormat="1">
      <c r="A274" s="45" t="s">
        <v>91</v>
      </c>
      <c r="B274" s="46" t="s">
        <v>236</v>
      </c>
      <c r="C274" s="47"/>
      <c r="D274" s="46" t="s">
        <v>104</v>
      </c>
      <c r="E274" s="48" t="s">
        <v>238</v>
      </c>
      <c r="F274" s="47">
        <v>2</v>
      </c>
      <c r="G274" s="49" t="s">
        <v>237</v>
      </c>
      <c r="H274" s="47"/>
      <c r="I274" s="47">
        <v>10</v>
      </c>
      <c r="J274" s="47">
        <v>15</v>
      </c>
      <c r="K274" s="47">
        <f t="shared" ref="K274" si="99">J274-I274+1</f>
        <v>6</v>
      </c>
      <c r="L274" s="47"/>
      <c r="M274" s="47">
        <v>30</v>
      </c>
      <c r="N274" s="50"/>
      <c r="O274" s="51">
        <f t="shared" ref="O274" si="100">M274/6</f>
        <v>5</v>
      </c>
      <c r="Q274" s="52">
        <f t="shared" ref="Q274" si="101">IF(K274=0,0,L274)</f>
        <v>0</v>
      </c>
      <c r="R274" s="100">
        <f t="shared" ref="R274" si="102">IF(K274=0,0,M274/1.5)</f>
        <v>20</v>
      </c>
      <c r="S274" s="51">
        <f t="shared" ref="S274" si="103">P274+Q274+R274</f>
        <v>20</v>
      </c>
    </row>
    <row r="275" spans="1:21" s="83" customFormat="1">
      <c r="A275" s="45" t="s">
        <v>91</v>
      </c>
      <c r="B275" s="46" t="s">
        <v>61</v>
      </c>
      <c r="C275" s="47"/>
      <c r="D275" s="46" t="s">
        <v>104</v>
      </c>
      <c r="E275" s="48" t="s">
        <v>99</v>
      </c>
      <c r="F275" s="47">
        <v>3</v>
      </c>
      <c r="G275" s="49" t="s">
        <v>37</v>
      </c>
      <c r="H275" s="47"/>
      <c r="I275" s="47">
        <v>2</v>
      </c>
      <c r="J275" s="47">
        <v>6</v>
      </c>
      <c r="K275" s="47">
        <f t="shared" si="94"/>
        <v>5</v>
      </c>
      <c r="L275" s="47"/>
      <c r="M275" s="47">
        <v>30</v>
      </c>
      <c r="N275" s="50"/>
      <c r="O275" s="51">
        <f t="shared" si="95"/>
        <v>5</v>
      </c>
      <c r="P275" s="48"/>
      <c r="Q275" s="52">
        <f t="shared" si="96"/>
        <v>0</v>
      </c>
      <c r="R275" s="100">
        <f t="shared" si="97"/>
        <v>20</v>
      </c>
      <c r="S275" s="51">
        <f t="shared" si="98"/>
        <v>20</v>
      </c>
      <c r="T275" s="48"/>
      <c r="U275" s="48"/>
    </row>
    <row r="276" spans="1:21" s="27" customFormat="1">
      <c r="A276" s="7" t="s">
        <v>91</v>
      </c>
      <c r="B276" s="8" t="s">
        <v>57</v>
      </c>
      <c r="C276" s="9"/>
      <c r="D276" s="8" t="s">
        <v>104</v>
      </c>
      <c r="E276" s="14" t="s">
        <v>116</v>
      </c>
      <c r="F276" s="11">
        <v>3</v>
      </c>
      <c r="G276" s="11" t="s">
        <v>36</v>
      </c>
      <c r="H276" s="9"/>
      <c r="I276" s="9">
        <v>1</v>
      </c>
      <c r="J276" s="9">
        <v>8</v>
      </c>
      <c r="K276" s="9">
        <f t="shared" si="94"/>
        <v>8</v>
      </c>
      <c r="L276" s="9"/>
      <c r="M276" s="9">
        <v>48</v>
      </c>
      <c r="N276" s="12"/>
      <c r="O276" s="13">
        <f t="shared" si="95"/>
        <v>8</v>
      </c>
      <c r="P276" s="14"/>
      <c r="Q276" s="15">
        <f t="shared" si="96"/>
        <v>0</v>
      </c>
      <c r="R276" s="16">
        <f t="shared" si="97"/>
        <v>32</v>
      </c>
      <c r="S276" s="13">
        <f t="shared" si="98"/>
        <v>32</v>
      </c>
    </row>
    <row r="277" spans="1:21" s="27" customFormat="1">
      <c r="A277" s="7" t="s">
        <v>91</v>
      </c>
      <c r="B277" s="8" t="s">
        <v>56</v>
      </c>
      <c r="C277" s="9"/>
      <c r="D277" s="8" t="s">
        <v>104</v>
      </c>
      <c r="E277" s="14" t="s">
        <v>116</v>
      </c>
      <c r="F277" s="11">
        <v>4</v>
      </c>
      <c r="G277" s="11" t="s">
        <v>36</v>
      </c>
      <c r="H277" s="9"/>
      <c r="I277" s="9">
        <v>1</v>
      </c>
      <c r="J277" s="9">
        <v>8</v>
      </c>
      <c r="K277" s="9">
        <f t="shared" si="94"/>
        <v>8</v>
      </c>
      <c r="L277" s="9"/>
      <c r="M277" s="9">
        <v>48</v>
      </c>
      <c r="N277" s="12"/>
      <c r="O277" s="13">
        <f t="shared" si="95"/>
        <v>8</v>
      </c>
      <c r="P277" s="14"/>
      <c r="Q277" s="15">
        <f t="shared" si="96"/>
        <v>0</v>
      </c>
      <c r="R277" s="16">
        <f t="shared" si="97"/>
        <v>32</v>
      </c>
      <c r="S277" s="13">
        <f t="shared" si="98"/>
        <v>32</v>
      </c>
    </row>
    <row r="278" spans="1:21" s="48" customFormat="1">
      <c r="A278" s="45" t="s">
        <v>91</v>
      </c>
      <c r="B278" s="46" t="s">
        <v>241</v>
      </c>
      <c r="C278" s="47"/>
      <c r="D278" s="46" t="s">
        <v>104</v>
      </c>
      <c r="E278" s="48" t="s">
        <v>238</v>
      </c>
      <c r="F278" s="47">
        <v>4</v>
      </c>
      <c r="G278" s="49" t="s">
        <v>37</v>
      </c>
      <c r="H278" s="47"/>
      <c r="I278" s="47">
        <v>10</v>
      </c>
      <c r="J278" s="47">
        <v>14</v>
      </c>
      <c r="K278" s="47">
        <f t="shared" si="94"/>
        <v>5</v>
      </c>
      <c r="L278" s="47"/>
      <c r="M278" s="47">
        <v>30</v>
      </c>
      <c r="N278" s="50"/>
      <c r="O278" s="51">
        <f t="shared" si="95"/>
        <v>5</v>
      </c>
      <c r="Q278" s="52">
        <f t="shared" si="96"/>
        <v>0</v>
      </c>
      <c r="R278" s="100">
        <f t="shared" si="97"/>
        <v>20</v>
      </c>
      <c r="S278" s="51">
        <f t="shared" si="98"/>
        <v>20</v>
      </c>
    </row>
    <row r="279" spans="1:21" s="27" customFormat="1">
      <c r="A279" s="7" t="s">
        <v>91</v>
      </c>
      <c r="B279" s="8" t="s">
        <v>69</v>
      </c>
      <c r="C279" s="9"/>
      <c r="D279" s="8" t="s">
        <v>104</v>
      </c>
      <c r="E279" s="14" t="s">
        <v>99</v>
      </c>
      <c r="F279" s="24">
        <v>5</v>
      </c>
      <c r="G279" s="11" t="s">
        <v>36</v>
      </c>
      <c r="H279" s="9"/>
      <c r="I279" s="9">
        <v>1</v>
      </c>
      <c r="J279" s="9">
        <v>5</v>
      </c>
      <c r="K279" s="9">
        <f t="shared" si="94"/>
        <v>5</v>
      </c>
      <c r="L279" s="9"/>
      <c r="M279" s="9">
        <v>30</v>
      </c>
      <c r="N279" s="12"/>
      <c r="O279" s="13">
        <f t="shared" si="95"/>
        <v>5</v>
      </c>
      <c r="P279" s="14"/>
      <c r="Q279" s="15">
        <f t="shared" si="96"/>
        <v>0</v>
      </c>
      <c r="R279" s="16">
        <f t="shared" si="97"/>
        <v>20</v>
      </c>
      <c r="S279" s="13">
        <f t="shared" si="98"/>
        <v>20</v>
      </c>
    </row>
    <row r="280" spans="1:21" s="27" customFormat="1">
      <c r="A280" s="7" t="s">
        <v>91</v>
      </c>
      <c r="B280" s="8" t="s">
        <v>65</v>
      </c>
      <c r="C280" s="9"/>
      <c r="D280" s="8" t="s">
        <v>104</v>
      </c>
      <c r="E280" s="14" t="s">
        <v>96</v>
      </c>
      <c r="F280" s="24">
        <v>5</v>
      </c>
      <c r="G280" s="11" t="s">
        <v>36</v>
      </c>
      <c r="H280" s="9"/>
      <c r="I280" s="9">
        <v>6</v>
      </c>
      <c r="J280" s="9">
        <v>10</v>
      </c>
      <c r="K280" s="9">
        <f t="shared" si="94"/>
        <v>5</v>
      </c>
      <c r="L280" s="9"/>
      <c r="M280" s="9">
        <v>30</v>
      </c>
      <c r="N280" s="12"/>
      <c r="O280" s="13">
        <f t="shared" si="95"/>
        <v>5</v>
      </c>
      <c r="P280" s="14"/>
      <c r="Q280" s="15">
        <f t="shared" si="96"/>
        <v>0</v>
      </c>
      <c r="R280" s="16">
        <f t="shared" si="97"/>
        <v>20</v>
      </c>
      <c r="S280" s="13">
        <f t="shared" si="98"/>
        <v>20</v>
      </c>
    </row>
    <row r="281" spans="1:21" s="28" customFormat="1">
      <c r="A281" s="7" t="s">
        <v>91</v>
      </c>
      <c r="B281" s="8" t="s">
        <v>63</v>
      </c>
      <c r="C281" s="19"/>
      <c r="D281" s="8" t="s">
        <v>104</v>
      </c>
      <c r="E281" s="14" t="s">
        <v>96</v>
      </c>
      <c r="F281" s="24">
        <v>6</v>
      </c>
      <c r="G281" s="11" t="s">
        <v>36</v>
      </c>
      <c r="H281" s="19"/>
      <c r="I281" s="9">
        <v>1</v>
      </c>
      <c r="J281" s="9">
        <v>5</v>
      </c>
      <c r="K281" s="9">
        <f t="shared" si="94"/>
        <v>5</v>
      </c>
      <c r="L281" s="9"/>
      <c r="M281" s="9">
        <v>30</v>
      </c>
      <c r="N281" s="12"/>
      <c r="O281" s="13">
        <f t="shared" si="95"/>
        <v>5</v>
      </c>
      <c r="P281" s="14"/>
      <c r="Q281" s="15">
        <f t="shared" si="96"/>
        <v>0</v>
      </c>
      <c r="R281" s="16">
        <f t="shared" si="97"/>
        <v>20</v>
      </c>
      <c r="S281" s="13">
        <f t="shared" si="98"/>
        <v>20</v>
      </c>
    </row>
    <row r="282" spans="1:21" s="27" customFormat="1">
      <c r="A282" s="7" t="s">
        <v>91</v>
      </c>
      <c r="B282" s="8" t="s">
        <v>66</v>
      </c>
      <c r="C282" s="9"/>
      <c r="D282" s="8" t="s">
        <v>104</v>
      </c>
      <c r="E282" s="14" t="s">
        <v>96</v>
      </c>
      <c r="F282" s="24">
        <v>6</v>
      </c>
      <c r="G282" s="11" t="s">
        <v>36</v>
      </c>
      <c r="H282" s="9"/>
      <c r="I282" s="9">
        <v>6</v>
      </c>
      <c r="J282" s="9">
        <v>10</v>
      </c>
      <c r="K282" s="9">
        <f t="shared" si="94"/>
        <v>5</v>
      </c>
      <c r="L282" s="9"/>
      <c r="M282" s="9">
        <v>30</v>
      </c>
      <c r="N282" s="12"/>
      <c r="O282" s="13">
        <f t="shared" si="95"/>
        <v>5</v>
      </c>
      <c r="P282" s="14"/>
      <c r="Q282" s="15">
        <f t="shared" si="96"/>
        <v>0</v>
      </c>
      <c r="R282" s="16">
        <f t="shared" si="97"/>
        <v>20</v>
      </c>
      <c r="S282" s="13">
        <f t="shared" si="98"/>
        <v>20</v>
      </c>
    </row>
    <row r="283" spans="1:21" s="28" customFormat="1">
      <c r="A283" s="7" t="s">
        <v>91</v>
      </c>
      <c r="B283" s="8" t="s">
        <v>64</v>
      </c>
      <c r="C283" s="19"/>
      <c r="D283" s="8" t="s">
        <v>104</v>
      </c>
      <c r="E283" s="14" t="s">
        <v>96</v>
      </c>
      <c r="F283" s="24">
        <v>7</v>
      </c>
      <c r="G283" s="49" t="s">
        <v>36</v>
      </c>
      <c r="H283" s="19"/>
      <c r="I283" s="9">
        <v>1</v>
      </c>
      <c r="J283" s="9">
        <v>5</v>
      </c>
      <c r="K283" s="9">
        <f t="shared" si="94"/>
        <v>5</v>
      </c>
      <c r="L283" s="9"/>
      <c r="M283" s="9">
        <v>30</v>
      </c>
      <c r="N283" s="12"/>
      <c r="O283" s="13">
        <f t="shared" si="95"/>
        <v>5</v>
      </c>
      <c r="P283" s="14"/>
      <c r="Q283" s="15">
        <f>IF(K283=0,0,L283)</f>
        <v>0</v>
      </c>
      <c r="R283" s="16">
        <f t="shared" si="97"/>
        <v>20</v>
      </c>
      <c r="S283" s="13">
        <f t="shared" si="98"/>
        <v>20</v>
      </c>
    </row>
    <row r="284" spans="1:21" s="27" customFormat="1">
      <c r="A284" s="7" t="s">
        <v>91</v>
      </c>
      <c r="B284" s="8" t="s">
        <v>67</v>
      </c>
      <c r="C284" s="9"/>
      <c r="D284" s="8" t="s">
        <v>104</v>
      </c>
      <c r="E284" s="14" t="s">
        <v>96</v>
      </c>
      <c r="F284" s="24">
        <v>7</v>
      </c>
      <c r="G284" s="49" t="s">
        <v>36</v>
      </c>
      <c r="H284" s="9"/>
      <c r="I284" s="9">
        <v>6</v>
      </c>
      <c r="J284" s="9">
        <v>10</v>
      </c>
      <c r="K284" s="9">
        <f t="shared" si="94"/>
        <v>5</v>
      </c>
      <c r="L284" s="9"/>
      <c r="M284" s="9">
        <v>30</v>
      </c>
      <c r="N284" s="12"/>
      <c r="O284" s="13">
        <f t="shared" si="95"/>
        <v>5</v>
      </c>
      <c r="P284" s="14"/>
      <c r="Q284" s="15">
        <f>IF(K284=0,0,L284)</f>
        <v>0</v>
      </c>
      <c r="R284" s="16">
        <f t="shared" si="97"/>
        <v>20</v>
      </c>
      <c r="S284" s="13">
        <f t="shared" si="98"/>
        <v>20</v>
      </c>
      <c r="U284" s="56"/>
    </row>
    <row r="285" spans="1:21" s="27" customFormat="1">
      <c r="A285" s="7" t="s">
        <v>135</v>
      </c>
      <c r="B285" s="8" t="s">
        <v>52</v>
      </c>
      <c r="C285" s="9"/>
      <c r="D285" s="8" t="s">
        <v>104</v>
      </c>
      <c r="E285" s="7" t="s">
        <v>84</v>
      </c>
      <c r="F285" s="11">
        <v>7</v>
      </c>
      <c r="G285" s="49" t="s">
        <v>102</v>
      </c>
      <c r="H285" s="9"/>
      <c r="I285" s="9">
        <v>1</v>
      </c>
      <c r="J285" s="9">
        <v>15</v>
      </c>
      <c r="K285" s="9">
        <f t="shared" si="94"/>
        <v>15</v>
      </c>
      <c r="L285" s="9">
        <v>30</v>
      </c>
      <c r="M285" s="9"/>
      <c r="N285" s="12">
        <f>L285/K285</f>
        <v>2</v>
      </c>
      <c r="O285" s="13">
        <f>M285/5</f>
        <v>0</v>
      </c>
      <c r="P285" s="14"/>
      <c r="Q285" s="15">
        <f>IF(K285=0,0,L285)</f>
        <v>30</v>
      </c>
      <c r="R285" s="16">
        <f t="shared" si="97"/>
        <v>0</v>
      </c>
      <c r="S285" s="13">
        <f t="shared" si="98"/>
        <v>30</v>
      </c>
    </row>
    <row r="286" spans="1:21" s="27" customFormat="1" ht="18.75">
      <c r="A286" s="7"/>
      <c r="B286" s="8"/>
      <c r="C286" s="9"/>
      <c r="D286" s="8"/>
      <c r="E286" s="14"/>
      <c r="F286" s="24"/>
      <c r="G286" s="11"/>
      <c r="H286" s="9"/>
      <c r="I286" s="9"/>
      <c r="J286" s="9"/>
      <c r="K286" s="9"/>
      <c r="L286" s="9"/>
      <c r="M286" s="9"/>
      <c r="N286" s="12"/>
      <c r="O286" s="13"/>
      <c r="P286" s="14"/>
      <c r="Q286" s="15"/>
      <c r="R286" s="15" t="s">
        <v>107</v>
      </c>
      <c r="S286" s="92">
        <f>SUM(S272:S285)</f>
        <v>326</v>
      </c>
      <c r="T286" s="93">
        <v>270</v>
      </c>
      <c r="U286" s="94">
        <f>S286-T286</f>
        <v>56</v>
      </c>
    </row>
    <row r="287" spans="1:21" s="98" customFormat="1" ht="15.95" customHeight="1">
      <c r="A287" s="91"/>
      <c r="B287" s="38"/>
      <c r="C287" s="39"/>
      <c r="D287" s="38" t="s">
        <v>274</v>
      </c>
      <c r="E287" s="40"/>
      <c r="F287" s="39"/>
      <c r="G287" s="41"/>
      <c r="H287" s="39"/>
      <c r="I287" s="39"/>
      <c r="J287" s="39"/>
      <c r="K287" s="39"/>
      <c r="L287" s="39"/>
      <c r="M287" s="39"/>
      <c r="N287" s="42"/>
      <c r="O287" s="43"/>
      <c r="P287" s="40"/>
      <c r="Q287" s="44"/>
      <c r="R287" s="44"/>
      <c r="S287" s="95"/>
      <c r="T287" s="96"/>
      <c r="U287" s="97"/>
    </row>
    <row r="288" spans="1:21" s="27" customFormat="1" ht="25.5">
      <c r="A288" s="3" t="s">
        <v>15</v>
      </c>
      <c r="B288" s="3" t="s">
        <v>16</v>
      </c>
      <c r="C288" s="4" t="s">
        <v>0</v>
      </c>
      <c r="D288" s="3" t="s">
        <v>17</v>
      </c>
      <c r="E288" s="3" t="s">
        <v>18</v>
      </c>
      <c r="F288" s="3" t="s">
        <v>19</v>
      </c>
      <c r="G288" s="3" t="s">
        <v>20</v>
      </c>
      <c r="H288" s="4" t="s">
        <v>1</v>
      </c>
      <c r="I288" s="3" t="s">
        <v>21</v>
      </c>
      <c r="J288" s="3" t="s">
        <v>22</v>
      </c>
      <c r="K288" s="4" t="s">
        <v>2</v>
      </c>
      <c r="L288" s="3" t="s">
        <v>33</v>
      </c>
      <c r="M288" s="3" t="s">
        <v>34</v>
      </c>
      <c r="N288" s="5" t="s">
        <v>3</v>
      </c>
      <c r="O288" s="5" t="s">
        <v>4</v>
      </c>
      <c r="P288" s="4" t="s">
        <v>32</v>
      </c>
      <c r="Q288" s="3" t="s">
        <v>5</v>
      </c>
      <c r="R288" s="3" t="s">
        <v>6</v>
      </c>
      <c r="S288" s="124" t="s">
        <v>7</v>
      </c>
      <c r="T288" s="84" t="s">
        <v>105</v>
      </c>
      <c r="U288" s="84" t="s">
        <v>106</v>
      </c>
    </row>
    <row r="289" spans="1:21" s="27" customFormat="1">
      <c r="A289" s="7" t="s">
        <v>54</v>
      </c>
      <c r="B289" s="8" t="s">
        <v>56</v>
      </c>
      <c r="C289" s="9">
        <v>2</v>
      </c>
      <c r="D289" s="8" t="s">
        <v>29</v>
      </c>
      <c r="E289" s="14" t="s">
        <v>35</v>
      </c>
      <c r="F289" s="11" t="s">
        <v>77</v>
      </c>
      <c r="G289" s="11" t="s">
        <v>103</v>
      </c>
      <c r="H289" s="9"/>
      <c r="I289" s="9">
        <v>1</v>
      </c>
      <c r="J289" s="9">
        <v>6</v>
      </c>
      <c r="K289" s="9">
        <f>J289-I289+1</f>
        <v>6</v>
      </c>
      <c r="L289" s="9"/>
      <c r="M289" s="9">
        <v>60</v>
      </c>
      <c r="N289" s="12">
        <f>L289/K289</f>
        <v>0</v>
      </c>
      <c r="O289" s="13">
        <f>M289/5</f>
        <v>12</v>
      </c>
      <c r="P289" s="14"/>
      <c r="Q289" s="15">
        <f>IF(K289=0,0,L289)</f>
        <v>0</v>
      </c>
      <c r="R289" s="16">
        <f>IF(K289=0,0,M289/1.5)</f>
        <v>40</v>
      </c>
      <c r="S289" s="13">
        <f>P289+Q289+R289</f>
        <v>40</v>
      </c>
    </row>
    <row r="290" spans="1:21" s="27" customFormat="1">
      <c r="A290" s="7" t="s">
        <v>54</v>
      </c>
      <c r="B290" s="8" t="s">
        <v>58</v>
      </c>
      <c r="C290" s="9">
        <v>1</v>
      </c>
      <c r="D290" s="8" t="s">
        <v>29</v>
      </c>
      <c r="E290" s="14" t="s">
        <v>35</v>
      </c>
      <c r="F290" s="24" t="s">
        <v>78</v>
      </c>
      <c r="G290" s="11" t="s">
        <v>36</v>
      </c>
      <c r="H290" s="9"/>
      <c r="I290" s="9">
        <v>1</v>
      </c>
      <c r="J290" s="9">
        <v>6</v>
      </c>
      <c r="K290" s="9">
        <f>J290-I290+1</f>
        <v>6</v>
      </c>
      <c r="L290" s="9"/>
      <c r="M290" s="9">
        <v>60</v>
      </c>
      <c r="N290" s="12">
        <f>L290/K290</f>
        <v>0</v>
      </c>
      <c r="O290" s="13">
        <f>M290/5</f>
        <v>12</v>
      </c>
      <c r="P290" s="14"/>
      <c r="Q290" s="15">
        <f>IF(K290=0,0,L290)</f>
        <v>0</v>
      </c>
      <c r="R290" s="16">
        <f>IF(K290=0,0,M290/1.5)</f>
        <v>40</v>
      </c>
      <c r="S290" s="13">
        <f>P290+Q290+R290</f>
        <v>40</v>
      </c>
    </row>
    <row r="291" spans="1:21" s="48" customFormat="1">
      <c r="A291" s="45" t="s">
        <v>135</v>
      </c>
      <c r="B291" s="46" t="s">
        <v>71</v>
      </c>
      <c r="C291" s="47"/>
      <c r="D291" s="46" t="s">
        <v>29</v>
      </c>
      <c r="E291" s="48" t="s">
        <v>125</v>
      </c>
      <c r="F291" s="47">
        <v>2</v>
      </c>
      <c r="G291" s="49" t="s">
        <v>82</v>
      </c>
      <c r="H291" s="47"/>
      <c r="I291" s="47">
        <v>2</v>
      </c>
      <c r="J291" s="47">
        <v>16</v>
      </c>
      <c r="K291" s="47">
        <f t="shared" ref="K291" si="104">J291-I291+1</f>
        <v>15</v>
      </c>
      <c r="L291" s="47">
        <v>60</v>
      </c>
      <c r="M291" s="47"/>
      <c r="N291" s="50">
        <f t="shared" ref="N291" si="105">L291/K291</f>
        <v>4</v>
      </c>
      <c r="O291" s="51">
        <f t="shared" ref="O291:O292" si="106">M291/6</f>
        <v>0</v>
      </c>
      <c r="Q291" s="52">
        <f t="shared" ref="Q291" si="107">IF(K291=0,0,L291)</f>
        <v>60</v>
      </c>
      <c r="R291" s="100">
        <f t="shared" ref="R291" si="108">IF(K291=0,0,M291/1.5)</f>
        <v>0</v>
      </c>
      <c r="S291" s="51">
        <f t="shared" ref="S291" si="109">P291+Q291+R291</f>
        <v>60</v>
      </c>
    </row>
    <row r="292" spans="1:21" s="48" customFormat="1">
      <c r="A292" s="45" t="s">
        <v>135</v>
      </c>
      <c r="B292" s="46" t="s">
        <v>71</v>
      </c>
      <c r="D292" s="46" t="s">
        <v>29</v>
      </c>
      <c r="E292" s="48" t="s">
        <v>125</v>
      </c>
      <c r="F292" s="47">
        <v>2</v>
      </c>
      <c r="G292" s="49" t="s">
        <v>95</v>
      </c>
      <c r="I292" s="47">
        <v>17</v>
      </c>
      <c r="J292" s="47">
        <v>19</v>
      </c>
      <c r="K292" s="47">
        <f>J292-I292+1</f>
        <v>3</v>
      </c>
      <c r="L292" s="47">
        <v>15</v>
      </c>
      <c r="M292" s="47"/>
      <c r="N292" s="50">
        <f>L292/K292</f>
        <v>5</v>
      </c>
      <c r="O292" s="51">
        <f t="shared" si="106"/>
        <v>0</v>
      </c>
      <c r="Q292" s="52">
        <f>IF(K292=0,0,L292)</f>
        <v>15</v>
      </c>
      <c r="R292" s="100">
        <f>IF(K292=0,0,M292/1.5)</f>
        <v>0</v>
      </c>
      <c r="S292" s="51">
        <f>P292+Q292+R292</f>
        <v>15</v>
      </c>
    </row>
    <row r="293" spans="1:21" s="27" customFormat="1" ht="18.75">
      <c r="A293" s="7"/>
      <c r="B293" s="8"/>
      <c r="C293" s="9"/>
      <c r="D293" s="37"/>
      <c r="E293" s="14"/>
      <c r="F293" s="11"/>
      <c r="G293" s="11"/>
      <c r="H293" s="9"/>
      <c r="I293" s="9"/>
      <c r="J293" s="9"/>
      <c r="K293" s="9"/>
      <c r="L293" s="9"/>
      <c r="M293" s="9"/>
      <c r="N293" s="12"/>
      <c r="O293" s="13"/>
      <c r="P293" s="14"/>
      <c r="Q293" s="15"/>
      <c r="R293" s="15" t="s">
        <v>107</v>
      </c>
      <c r="S293" s="92">
        <f>SUM(S289:S292)</f>
        <v>155</v>
      </c>
      <c r="T293" s="93">
        <v>270</v>
      </c>
      <c r="U293" s="94">
        <f>S293-T293</f>
        <v>-115</v>
      </c>
    </row>
    <row r="294" spans="1:21" s="98" customFormat="1" ht="15.95" customHeight="1">
      <c r="A294" s="91"/>
      <c r="B294" s="38"/>
      <c r="C294" s="39"/>
      <c r="D294" s="38" t="s">
        <v>274</v>
      </c>
      <c r="E294" s="40"/>
      <c r="F294" s="39"/>
      <c r="G294" s="41"/>
      <c r="H294" s="39"/>
      <c r="I294" s="39"/>
      <c r="J294" s="39"/>
      <c r="K294" s="39"/>
      <c r="L294" s="39"/>
      <c r="M294" s="39"/>
      <c r="N294" s="42"/>
      <c r="O294" s="43"/>
      <c r="P294" s="40"/>
      <c r="Q294" s="44"/>
      <c r="R294" s="44"/>
      <c r="S294" s="95"/>
      <c r="T294" s="96"/>
      <c r="U294" s="97"/>
    </row>
    <row r="295" spans="1:21" s="27" customFormat="1" ht="25.5">
      <c r="A295" s="3" t="s">
        <v>15</v>
      </c>
      <c r="B295" s="3" t="s">
        <v>16</v>
      </c>
      <c r="C295" s="4" t="s">
        <v>0</v>
      </c>
      <c r="D295" s="3" t="s">
        <v>17</v>
      </c>
      <c r="E295" s="3" t="s">
        <v>18</v>
      </c>
      <c r="F295" s="3" t="s">
        <v>19</v>
      </c>
      <c r="G295" s="3" t="s">
        <v>20</v>
      </c>
      <c r="H295" s="4" t="s">
        <v>1</v>
      </c>
      <c r="I295" s="3" t="s">
        <v>21</v>
      </c>
      <c r="J295" s="3" t="s">
        <v>22</v>
      </c>
      <c r="K295" s="4" t="s">
        <v>2</v>
      </c>
      <c r="L295" s="3" t="s">
        <v>33</v>
      </c>
      <c r="M295" s="3" t="s">
        <v>34</v>
      </c>
      <c r="N295" s="5" t="s">
        <v>3</v>
      </c>
      <c r="O295" s="5" t="s">
        <v>4</v>
      </c>
      <c r="P295" s="4" t="s">
        <v>32</v>
      </c>
      <c r="Q295" s="3" t="s">
        <v>5</v>
      </c>
      <c r="R295" s="3" t="s">
        <v>6</v>
      </c>
      <c r="S295" s="124" t="s">
        <v>7</v>
      </c>
      <c r="T295" s="84" t="s">
        <v>105</v>
      </c>
      <c r="U295" s="84" t="s">
        <v>106</v>
      </c>
    </row>
    <row r="296" spans="1:21" s="27" customFormat="1">
      <c r="A296" s="7" t="s">
        <v>180</v>
      </c>
      <c r="B296" s="8" t="s">
        <v>166</v>
      </c>
      <c r="C296" s="9"/>
      <c r="D296" s="8" t="s">
        <v>165</v>
      </c>
      <c r="E296" s="14" t="s">
        <v>156</v>
      </c>
      <c r="F296" s="11">
        <v>7</v>
      </c>
      <c r="G296" s="11" t="s">
        <v>74</v>
      </c>
      <c r="H296" s="9"/>
      <c r="I296" s="9">
        <v>5</v>
      </c>
      <c r="J296" s="9">
        <v>19</v>
      </c>
      <c r="K296" s="9">
        <f>J296-I296+1</f>
        <v>15</v>
      </c>
      <c r="L296" s="9">
        <v>30</v>
      </c>
      <c r="M296" s="9"/>
      <c r="N296" s="12">
        <f>L296/K296</f>
        <v>2</v>
      </c>
      <c r="O296" s="13">
        <f>M296/5</f>
        <v>0</v>
      </c>
      <c r="P296" s="14"/>
      <c r="Q296" s="15">
        <f>IF(K296=0,0,L296)</f>
        <v>30</v>
      </c>
      <c r="R296" s="16">
        <f>IF(K296=0,0,M296/1.5)</f>
        <v>0</v>
      </c>
      <c r="S296" s="13">
        <f>P296+Q296+R296</f>
        <v>30</v>
      </c>
      <c r="T296" s="55"/>
    </row>
    <row r="297" spans="1:21" s="27" customFormat="1">
      <c r="A297" s="7" t="s">
        <v>180</v>
      </c>
      <c r="B297" s="8" t="s">
        <v>167</v>
      </c>
      <c r="C297" s="9"/>
      <c r="D297" s="8" t="s">
        <v>165</v>
      </c>
      <c r="E297" s="14" t="s">
        <v>156</v>
      </c>
      <c r="F297" s="24">
        <v>4</v>
      </c>
      <c r="G297" s="11" t="s">
        <v>73</v>
      </c>
      <c r="H297" s="9"/>
      <c r="I297" s="9">
        <v>5</v>
      </c>
      <c r="J297" s="9">
        <v>19</v>
      </c>
      <c r="K297" s="9">
        <f>J297-I297+1</f>
        <v>15</v>
      </c>
      <c r="L297" s="9">
        <v>30</v>
      </c>
      <c r="M297" s="9"/>
      <c r="N297" s="12">
        <f>L297/K297</f>
        <v>2</v>
      </c>
      <c r="O297" s="13">
        <f>M297/5</f>
        <v>0</v>
      </c>
      <c r="P297" s="14"/>
      <c r="Q297" s="15">
        <f>IF(K297=0,0,L297)</f>
        <v>30</v>
      </c>
      <c r="R297" s="16">
        <f>IF(K297=0,0,M297/1.5)</f>
        <v>0</v>
      </c>
      <c r="S297" s="13">
        <f>P297+Q297+R297</f>
        <v>30</v>
      </c>
      <c r="T297" s="55"/>
    </row>
    <row r="298" spans="1:21" s="27" customFormat="1">
      <c r="A298" s="7" t="s">
        <v>182</v>
      </c>
      <c r="B298" s="8" t="s">
        <v>159</v>
      </c>
      <c r="C298" s="9"/>
      <c r="D298" s="8" t="s">
        <v>165</v>
      </c>
      <c r="E298" s="14" t="s">
        <v>156</v>
      </c>
      <c r="F298" s="24">
        <v>2</v>
      </c>
      <c r="G298" s="11" t="s">
        <v>83</v>
      </c>
      <c r="H298" s="9"/>
      <c r="I298" s="9">
        <v>5</v>
      </c>
      <c r="J298" s="9">
        <v>14</v>
      </c>
      <c r="K298" s="9">
        <f>J298-I298+1</f>
        <v>10</v>
      </c>
      <c r="L298" s="9">
        <v>30</v>
      </c>
      <c r="M298" s="9"/>
      <c r="N298" s="12">
        <f>L298/K298</f>
        <v>3</v>
      </c>
      <c r="O298" s="13">
        <f>M298/5</f>
        <v>0</v>
      </c>
      <c r="P298" s="14"/>
      <c r="Q298" s="15">
        <f>IF(K298=0,0,L298)</f>
        <v>30</v>
      </c>
      <c r="R298" s="16">
        <f>IF(K298=0,0,M298/1.5)</f>
        <v>0</v>
      </c>
      <c r="S298" s="13">
        <f>P298+Q298+R298</f>
        <v>30</v>
      </c>
      <c r="T298" s="55"/>
    </row>
    <row r="299" spans="1:21" s="28" customFormat="1" ht="18.75">
      <c r="A299" s="7"/>
      <c r="B299" s="8"/>
      <c r="C299" s="9"/>
      <c r="D299" s="8"/>
      <c r="E299" s="14"/>
      <c r="F299" s="11"/>
      <c r="G299" s="11"/>
      <c r="H299" s="9"/>
      <c r="I299" s="9"/>
      <c r="J299" s="9"/>
      <c r="K299" s="9"/>
      <c r="L299" s="9"/>
      <c r="M299" s="9"/>
      <c r="N299" s="12"/>
      <c r="O299" s="13"/>
      <c r="P299" s="14"/>
      <c r="Q299" s="15"/>
      <c r="R299" s="15" t="s">
        <v>107</v>
      </c>
      <c r="S299" s="92">
        <f ca="1">SUM(S296:S316)</f>
        <v>90</v>
      </c>
      <c r="T299" s="93"/>
      <c r="U299" s="94"/>
    </row>
    <row r="300" spans="1:21" s="98" customFormat="1" ht="15.95" customHeight="1">
      <c r="A300" s="91"/>
      <c r="B300" s="38"/>
      <c r="C300" s="39"/>
      <c r="D300" s="38" t="s">
        <v>274</v>
      </c>
      <c r="E300" s="40"/>
      <c r="F300" s="39"/>
      <c r="G300" s="41"/>
      <c r="H300" s="39"/>
      <c r="I300" s="39"/>
      <c r="J300" s="39"/>
      <c r="K300" s="39"/>
      <c r="L300" s="39"/>
      <c r="M300" s="39"/>
      <c r="N300" s="42"/>
      <c r="O300" s="43"/>
      <c r="P300" s="40"/>
      <c r="Q300" s="44"/>
      <c r="R300" s="44"/>
      <c r="S300" s="95"/>
      <c r="T300" s="96"/>
      <c r="U300" s="97"/>
    </row>
    <row r="301" spans="1:21" s="28" customFormat="1" ht="25.5">
      <c r="A301" s="3" t="s">
        <v>15</v>
      </c>
      <c r="B301" s="3" t="s">
        <v>16</v>
      </c>
      <c r="C301" s="4" t="s">
        <v>0</v>
      </c>
      <c r="D301" s="3" t="s">
        <v>17</v>
      </c>
      <c r="E301" s="3" t="s">
        <v>18</v>
      </c>
      <c r="F301" s="3" t="s">
        <v>19</v>
      </c>
      <c r="G301" s="3" t="s">
        <v>20</v>
      </c>
      <c r="H301" s="4" t="s">
        <v>1</v>
      </c>
      <c r="I301" s="3" t="s">
        <v>21</v>
      </c>
      <c r="J301" s="3" t="s">
        <v>22</v>
      </c>
      <c r="K301" s="4" t="s">
        <v>2</v>
      </c>
      <c r="L301" s="3" t="s">
        <v>33</v>
      </c>
      <c r="M301" s="3" t="s">
        <v>34</v>
      </c>
      <c r="N301" s="5" t="s">
        <v>3</v>
      </c>
      <c r="O301" s="5" t="s">
        <v>4</v>
      </c>
      <c r="P301" s="4" t="s">
        <v>32</v>
      </c>
      <c r="Q301" s="3" t="s">
        <v>5</v>
      </c>
      <c r="R301" s="3" t="s">
        <v>6</v>
      </c>
      <c r="S301" s="124" t="s">
        <v>7</v>
      </c>
      <c r="T301" s="53" t="s">
        <v>105</v>
      </c>
      <c r="U301" s="54" t="s">
        <v>106</v>
      </c>
    </row>
    <row r="302" spans="1:21" s="48" customFormat="1">
      <c r="A302" s="45" t="s">
        <v>134</v>
      </c>
      <c r="B302" s="46" t="s">
        <v>50</v>
      </c>
      <c r="C302" s="47"/>
      <c r="D302" s="46" t="s">
        <v>81</v>
      </c>
      <c r="E302" s="48" t="s">
        <v>111</v>
      </c>
      <c r="F302" s="49">
        <v>6</v>
      </c>
      <c r="G302" s="49" t="s">
        <v>72</v>
      </c>
      <c r="H302" s="47"/>
      <c r="I302" s="47">
        <v>1</v>
      </c>
      <c r="J302" s="47">
        <v>15</v>
      </c>
      <c r="K302" s="47">
        <f>J302-I302+1</f>
        <v>15</v>
      </c>
      <c r="L302" s="47">
        <v>30</v>
      </c>
      <c r="M302" s="47"/>
      <c r="N302" s="50">
        <f>L302/K302</f>
        <v>2</v>
      </c>
      <c r="O302" s="51">
        <f>M302/5</f>
        <v>0</v>
      </c>
      <c r="Q302" s="52">
        <f>IF(K302=0,0,L302)</f>
        <v>30</v>
      </c>
      <c r="R302" s="100">
        <f>IF(K302=0,0,M302/1.5)</f>
        <v>0</v>
      </c>
      <c r="S302" s="51">
        <f>P302+Q302+R302</f>
        <v>30</v>
      </c>
    </row>
    <row r="303" spans="1:21" s="48" customFormat="1">
      <c r="A303" s="45" t="s">
        <v>134</v>
      </c>
      <c r="B303" s="46" t="s">
        <v>53</v>
      </c>
      <c r="C303" s="47"/>
      <c r="D303" s="46" t="s">
        <v>81</v>
      </c>
      <c r="E303" s="48" t="s">
        <v>111</v>
      </c>
      <c r="F303" s="49">
        <v>6</v>
      </c>
      <c r="G303" s="49" t="s">
        <v>102</v>
      </c>
      <c r="H303" s="47"/>
      <c r="I303" s="47">
        <v>1</v>
      </c>
      <c r="J303" s="47">
        <v>15</v>
      </c>
      <c r="K303" s="47">
        <f>J303-I303+1</f>
        <v>15</v>
      </c>
      <c r="L303" s="47">
        <v>30</v>
      </c>
      <c r="M303" s="47"/>
      <c r="N303" s="50">
        <f>L303/K303</f>
        <v>2</v>
      </c>
      <c r="O303" s="51">
        <f>M303/5</f>
        <v>0</v>
      </c>
      <c r="Q303" s="52">
        <f>IF(K303=0,0,L303)</f>
        <v>30</v>
      </c>
      <c r="R303" s="100">
        <f>IF(K303=0,0,M303/1.5)</f>
        <v>0</v>
      </c>
      <c r="S303" s="51">
        <f>P303+Q303+R303</f>
        <v>30</v>
      </c>
    </row>
    <row r="304" spans="1:21" s="27" customFormat="1" ht="18.75">
      <c r="A304" s="7"/>
      <c r="B304" s="8"/>
      <c r="C304" s="9"/>
      <c r="D304" s="8"/>
      <c r="E304" s="14"/>
      <c r="F304" s="11"/>
      <c r="G304" s="11"/>
      <c r="H304" s="9"/>
      <c r="I304" s="9"/>
      <c r="J304" s="9"/>
      <c r="K304" s="9"/>
      <c r="L304" s="9"/>
      <c r="M304" s="9"/>
      <c r="N304" s="12"/>
      <c r="O304" s="13"/>
      <c r="P304" s="14"/>
      <c r="Q304" s="15"/>
      <c r="R304" s="15" t="s">
        <v>107</v>
      </c>
      <c r="S304" s="92">
        <f>SUM(S302:S303)</f>
        <v>60</v>
      </c>
    </row>
    <row r="305" spans="1:29" s="98" customFormat="1" ht="15.95" customHeight="1">
      <c r="A305" s="91"/>
      <c r="B305" s="38"/>
      <c r="C305" s="39"/>
      <c r="D305" s="38" t="s">
        <v>274</v>
      </c>
      <c r="E305" s="40"/>
      <c r="F305" s="39"/>
      <c r="G305" s="41"/>
      <c r="H305" s="39"/>
      <c r="I305" s="39"/>
      <c r="J305" s="39"/>
      <c r="K305" s="39"/>
      <c r="L305" s="39"/>
      <c r="M305" s="39"/>
      <c r="N305" s="42"/>
      <c r="O305" s="43"/>
      <c r="P305" s="40"/>
      <c r="Q305" s="44"/>
      <c r="R305" s="44"/>
      <c r="S305" s="95"/>
      <c r="T305" s="96"/>
      <c r="U305" s="97"/>
    </row>
    <row r="306" spans="1:29" s="27" customFormat="1" ht="25.5">
      <c r="A306" s="3" t="s">
        <v>15</v>
      </c>
      <c r="B306" s="3" t="s">
        <v>16</v>
      </c>
      <c r="C306" s="4" t="s">
        <v>0</v>
      </c>
      <c r="D306" s="3" t="s">
        <v>17</v>
      </c>
      <c r="E306" s="3" t="s">
        <v>18</v>
      </c>
      <c r="F306" s="3" t="s">
        <v>19</v>
      </c>
      <c r="G306" s="3" t="s">
        <v>20</v>
      </c>
      <c r="H306" s="4" t="s">
        <v>1</v>
      </c>
      <c r="I306" s="3" t="s">
        <v>21</v>
      </c>
      <c r="J306" s="3" t="s">
        <v>22</v>
      </c>
      <c r="K306" s="4" t="s">
        <v>2</v>
      </c>
      <c r="L306" s="3" t="s">
        <v>33</v>
      </c>
      <c r="M306" s="3" t="s">
        <v>34</v>
      </c>
      <c r="N306" s="5" t="s">
        <v>3</v>
      </c>
      <c r="O306" s="5" t="s">
        <v>4</v>
      </c>
      <c r="P306" s="4" t="s">
        <v>32</v>
      </c>
      <c r="Q306" s="3" t="s">
        <v>5</v>
      </c>
      <c r="R306" s="3" t="s">
        <v>6</v>
      </c>
      <c r="S306" s="124" t="s">
        <v>7</v>
      </c>
      <c r="T306" s="84" t="s">
        <v>105</v>
      </c>
      <c r="U306" s="84" t="s">
        <v>106</v>
      </c>
    </row>
    <row r="307" spans="1:29" s="27" customFormat="1">
      <c r="A307" s="7" t="s">
        <v>8</v>
      </c>
      <c r="B307" s="8" t="s">
        <v>52</v>
      </c>
      <c r="C307" s="9">
        <v>2</v>
      </c>
      <c r="D307" s="8" t="s">
        <v>68</v>
      </c>
      <c r="E307" s="7" t="s">
        <v>14</v>
      </c>
      <c r="F307" s="11" t="s">
        <v>77</v>
      </c>
      <c r="G307" s="11" t="s">
        <v>37</v>
      </c>
      <c r="H307" s="9">
        <v>2</v>
      </c>
      <c r="I307" s="9">
        <v>7</v>
      </c>
      <c r="J307" s="9">
        <v>12</v>
      </c>
      <c r="K307" s="9">
        <f>J307-I307+1</f>
        <v>6</v>
      </c>
      <c r="L307" s="9"/>
      <c r="M307" s="9">
        <v>60</v>
      </c>
      <c r="N307" s="12">
        <f>L307/K307</f>
        <v>0</v>
      </c>
      <c r="O307" s="13">
        <f>M307/5</f>
        <v>12</v>
      </c>
      <c r="P307" s="14"/>
      <c r="Q307" s="15">
        <f>IF(K307=0,0,L307)</f>
        <v>0</v>
      </c>
      <c r="R307" s="16">
        <f>IF(K307=0,0,M307/1.5)</f>
        <v>40</v>
      </c>
      <c r="S307" s="13">
        <f>P307+Q307+R307</f>
        <v>40</v>
      </c>
    </row>
    <row r="308" spans="1:29" s="27" customFormat="1" ht="18.75">
      <c r="A308" s="7"/>
      <c r="B308" s="8"/>
      <c r="C308" s="9"/>
      <c r="D308" s="8"/>
      <c r="E308" s="7"/>
      <c r="F308" s="11"/>
      <c r="G308" s="11"/>
      <c r="H308" s="9"/>
      <c r="I308" s="9"/>
      <c r="J308" s="9"/>
      <c r="K308" s="9"/>
      <c r="L308" s="9"/>
      <c r="M308" s="9"/>
      <c r="N308" s="12"/>
      <c r="O308" s="13"/>
      <c r="P308" s="14"/>
      <c r="Q308" s="15"/>
      <c r="R308" s="15" t="s">
        <v>107</v>
      </c>
      <c r="S308" s="92">
        <f>SUM(S307)</f>
        <v>40</v>
      </c>
    </row>
    <row r="309" spans="1:29" s="98" customFormat="1" ht="15.95" customHeight="1">
      <c r="A309" s="91"/>
      <c r="B309" s="38"/>
      <c r="C309" s="39"/>
      <c r="D309" s="38" t="s">
        <v>274</v>
      </c>
      <c r="E309" s="40"/>
      <c r="F309" s="39"/>
      <c r="G309" s="41"/>
      <c r="H309" s="39"/>
      <c r="I309" s="39"/>
      <c r="J309" s="39"/>
      <c r="K309" s="39"/>
      <c r="L309" s="39"/>
      <c r="M309" s="39"/>
      <c r="N309" s="42"/>
      <c r="O309" s="43"/>
      <c r="P309" s="40"/>
      <c r="Q309" s="44"/>
      <c r="R309" s="44"/>
      <c r="S309" s="95"/>
      <c r="T309" s="96"/>
      <c r="U309" s="97"/>
    </row>
    <row r="310" spans="1:29" s="27" customFormat="1" ht="25.5">
      <c r="A310" s="3" t="s">
        <v>15</v>
      </c>
      <c r="B310" s="3" t="s">
        <v>16</v>
      </c>
      <c r="C310" s="4" t="s">
        <v>0</v>
      </c>
      <c r="D310" s="3" t="s">
        <v>17</v>
      </c>
      <c r="E310" s="3" t="s">
        <v>18</v>
      </c>
      <c r="F310" s="3" t="s">
        <v>19</v>
      </c>
      <c r="G310" s="3" t="s">
        <v>20</v>
      </c>
      <c r="H310" s="4" t="s">
        <v>1</v>
      </c>
      <c r="I310" s="3" t="s">
        <v>21</v>
      </c>
      <c r="J310" s="3" t="s">
        <v>22</v>
      </c>
      <c r="K310" s="4" t="s">
        <v>2</v>
      </c>
      <c r="L310" s="3" t="s">
        <v>33</v>
      </c>
      <c r="M310" s="3" t="s">
        <v>34</v>
      </c>
      <c r="N310" s="5" t="s">
        <v>3</v>
      </c>
      <c r="O310" s="5" t="s">
        <v>4</v>
      </c>
      <c r="P310" s="4" t="s">
        <v>32</v>
      </c>
      <c r="Q310" s="3" t="s">
        <v>5</v>
      </c>
      <c r="R310" s="3" t="s">
        <v>6</v>
      </c>
      <c r="S310" s="124" t="s">
        <v>7</v>
      </c>
      <c r="T310" s="84" t="s">
        <v>105</v>
      </c>
      <c r="U310" s="84" t="s">
        <v>106</v>
      </c>
    </row>
    <row r="311" spans="1:29" s="48" customFormat="1">
      <c r="A311" s="102"/>
      <c r="B311" s="46" t="s">
        <v>67</v>
      </c>
      <c r="D311" s="46" t="s">
        <v>59</v>
      </c>
      <c r="E311" s="48" t="s">
        <v>113</v>
      </c>
      <c r="F311" s="49">
        <v>3</v>
      </c>
      <c r="G311" s="49" t="s">
        <v>73</v>
      </c>
      <c r="H311" s="47"/>
      <c r="I311" s="47">
        <v>1</v>
      </c>
      <c r="J311" s="47">
        <v>15</v>
      </c>
      <c r="K311" s="47">
        <f>J311-I311+1</f>
        <v>15</v>
      </c>
      <c r="L311" s="47">
        <v>30</v>
      </c>
      <c r="M311" s="47"/>
      <c r="N311" s="50">
        <f>L311/K311</f>
        <v>2</v>
      </c>
      <c r="O311" s="51">
        <f>M311/6</f>
        <v>0</v>
      </c>
      <c r="Q311" s="52">
        <f>IF(K311=0,0,L311)</f>
        <v>30</v>
      </c>
      <c r="R311" s="100">
        <f>IF(K311=0,0,M311/1.5)</f>
        <v>0</v>
      </c>
      <c r="S311" s="51">
        <f>P311+Q311+R311</f>
        <v>30</v>
      </c>
    </row>
    <row r="312" spans="1:29" s="48" customFormat="1">
      <c r="A312" s="102"/>
      <c r="B312" s="46" t="s">
        <v>66</v>
      </c>
      <c r="D312" s="46" t="s">
        <v>59</v>
      </c>
      <c r="E312" s="48" t="s">
        <v>113</v>
      </c>
      <c r="F312" s="49">
        <v>5</v>
      </c>
      <c r="G312" s="49" t="s">
        <v>74</v>
      </c>
      <c r="H312" s="47"/>
      <c r="I312" s="47">
        <v>1</v>
      </c>
      <c r="J312" s="47">
        <v>15</v>
      </c>
      <c r="K312" s="47">
        <f>J312-I312+1</f>
        <v>15</v>
      </c>
      <c r="L312" s="47">
        <v>30</v>
      </c>
      <c r="M312" s="47"/>
      <c r="N312" s="50"/>
      <c r="O312" s="51">
        <f>M312/6</f>
        <v>0</v>
      </c>
      <c r="Q312" s="52">
        <f>IF(K312=0,0,L312)</f>
        <v>30</v>
      </c>
      <c r="R312" s="100">
        <f>IF(K312=0,0,M312/1.5)</f>
        <v>0</v>
      </c>
      <c r="S312" s="51">
        <f>P312+Q312+R312</f>
        <v>30</v>
      </c>
    </row>
    <row r="313" spans="1:29" s="27" customFormat="1" ht="18.75">
      <c r="A313" s="10"/>
      <c r="B313" s="8"/>
      <c r="D313" s="8"/>
      <c r="E313" s="14"/>
      <c r="F313" s="11"/>
      <c r="G313" s="11"/>
      <c r="H313" s="9"/>
      <c r="I313" s="9"/>
      <c r="J313" s="9"/>
      <c r="K313" s="9"/>
      <c r="L313" s="9"/>
      <c r="M313" s="9"/>
      <c r="N313" s="12"/>
      <c r="O313" s="13"/>
      <c r="P313" s="14"/>
      <c r="Q313" s="15"/>
      <c r="R313" s="15" t="s">
        <v>107</v>
      </c>
      <c r="S313" s="92">
        <f>SUM(S311:S312)</f>
        <v>60</v>
      </c>
      <c r="T313" s="55"/>
      <c r="U313" s="56"/>
    </row>
    <row r="314" spans="1:29" s="98" customFormat="1" ht="15.95" customHeight="1">
      <c r="A314" s="91"/>
      <c r="B314" s="38"/>
      <c r="C314" s="39"/>
      <c r="D314" s="38" t="s">
        <v>274</v>
      </c>
      <c r="E314" s="40"/>
      <c r="F314" s="39"/>
      <c r="G314" s="41"/>
      <c r="H314" s="39"/>
      <c r="I314" s="39"/>
      <c r="J314" s="39"/>
      <c r="K314" s="39"/>
      <c r="L314" s="39"/>
      <c r="M314" s="39"/>
      <c r="N314" s="42"/>
      <c r="O314" s="43"/>
      <c r="P314" s="40"/>
      <c r="Q314" s="44"/>
      <c r="R314" s="44"/>
      <c r="S314" s="95"/>
      <c r="T314" s="96"/>
      <c r="U314" s="97"/>
    </row>
    <row r="315" spans="1:29" s="27" customFormat="1" ht="25.5">
      <c r="A315" s="3" t="s">
        <v>15</v>
      </c>
      <c r="B315" s="3" t="s">
        <v>16</v>
      </c>
      <c r="C315" s="4" t="s">
        <v>0</v>
      </c>
      <c r="D315" s="3" t="s">
        <v>17</v>
      </c>
      <c r="E315" s="3" t="s">
        <v>18</v>
      </c>
      <c r="F315" s="3" t="s">
        <v>19</v>
      </c>
      <c r="G315" s="3" t="s">
        <v>20</v>
      </c>
      <c r="H315" s="4" t="s">
        <v>1</v>
      </c>
      <c r="I315" s="3" t="s">
        <v>21</v>
      </c>
      <c r="J315" s="3" t="s">
        <v>22</v>
      </c>
      <c r="K315" s="4" t="s">
        <v>2</v>
      </c>
      <c r="L315" s="3" t="s">
        <v>33</v>
      </c>
      <c r="M315" s="3" t="s">
        <v>34</v>
      </c>
      <c r="N315" s="5" t="s">
        <v>3</v>
      </c>
      <c r="O315" s="5" t="s">
        <v>4</v>
      </c>
      <c r="P315" s="4" t="s">
        <v>32</v>
      </c>
      <c r="Q315" s="3" t="s">
        <v>5</v>
      </c>
      <c r="R315" s="3" t="s">
        <v>6</v>
      </c>
      <c r="S315" s="124" t="s">
        <v>7</v>
      </c>
      <c r="T315" s="84" t="s">
        <v>105</v>
      </c>
      <c r="U315" s="84" t="s">
        <v>106</v>
      </c>
    </row>
    <row r="316" spans="1:29" s="1" customFormat="1">
      <c r="A316" s="7" t="s">
        <v>179</v>
      </c>
      <c r="B316" s="8" t="s">
        <v>164</v>
      </c>
      <c r="C316" s="9"/>
      <c r="D316" s="8" t="s">
        <v>269</v>
      </c>
      <c r="E316" s="14" t="s">
        <v>156</v>
      </c>
      <c r="F316" s="11">
        <v>5</v>
      </c>
      <c r="G316" s="11" t="s">
        <v>102</v>
      </c>
      <c r="H316" s="9"/>
      <c r="I316" s="9">
        <v>5</v>
      </c>
      <c r="J316" s="9">
        <v>19</v>
      </c>
      <c r="K316" s="9">
        <f>J316-I316+1</f>
        <v>15</v>
      </c>
      <c r="L316" s="9">
        <v>30</v>
      </c>
      <c r="M316" s="9"/>
      <c r="N316" s="12">
        <f>L316/K316</f>
        <v>2</v>
      </c>
      <c r="O316" s="13">
        <f>M316/5</f>
        <v>0</v>
      </c>
      <c r="P316" s="14"/>
      <c r="Q316" s="15">
        <f>IF(K316=0,0,L316)</f>
        <v>30</v>
      </c>
      <c r="R316" s="16">
        <f>IF(K316=0,0,M316/1.5)</f>
        <v>0</v>
      </c>
      <c r="S316" s="13">
        <f>P316+Q316+R316</f>
        <v>30</v>
      </c>
      <c r="T316" s="111"/>
      <c r="U316" s="14"/>
    </row>
    <row r="317" spans="1:29" s="48" customFormat="1">
      <c r="A317" s="45"/>
      <c r="B317" s="46" t="s">
        <v>202</v>
      </c>
      <c r="D317" s="46" t="s">
        <v>225</v>
      </c>
      <c r="E317" s="46" t="s">
        <v>168</v>
      </c>
      <c r="F317" s="47">
        <v>4</v>
      </c>
      <c r="G317" s="49" t="s">
        <v>187</v>
      </c>
      <c r="I317" s="47">
        <v>6</v>
      </c>
      <c r="J317" s="47">
        <v>20</v>
      </c>
      <c r="K317" s="47">
        <f>J317-I317+1</f>
        <v>15</v>
      </c>
      <c r="L317" s="47">
        <v>30</v>
      </c>
      <c r="M317" s="47"/>
      <c r="N317" s="50">
        <f>L317/K317</f>
        <v>2</v>
      </c>
      <c r="O317" s="51">
        <f>M317/6</f>
        <v>0</v>
      </c>
      <c r="Q317" s="52">
        <f>IF(K317=0,0,L317)</f>
        <v>30</v>
      </c>
      <c r="R317" s="100">
        <f>IF(K317=0,0,M317/1.5)</f>
        <v>0</v>
      </c>
      <c r="S317" s="51">
        <f>P317+Q317+R317</f>
        <v>30</v>
      </c>
    </row>
    <row r="318" spans="1:29" s="98" customFormat="1" ht="15.95" customHeight="1">
      <c r="A318" s="91"/>
      <c r="B318" s="38"/>
      <c r="C318" s="39"/>
      <c r="D318" s="38" t="s">
        <v>274</v>
      </c>
      <c r="E318" s="40"/>
      <c r="F318" s="39"/>
      <c r="G318" s="41"/>
      <c r="H318" s="39"/>
      <c r="I318" s="39"/>
      <c r="J318" s="39"/>
      <c r="K318" s="39"/>
      <c r="L318" s="39"/>
      <c r="M318" s="39"/>
      <c r="N318" s="42"/>
      <c r="O318" s="43"/>
      <c r="P318" s="40"/>
      <c r="Q318" s="44"/>
      <c r="R318" s="44"/>
      <c r="S318" s="95"/>
      <c r="T318" s="96"/>
      <c r="U318" s="97"/>
    </row>
    <row r="319" spans="1:29" s="27" customFormat="1" ht="25.5">
      <c r="A319" s="3" t="s">
        <v>15</v>
      </c>
      <c r="B319" s="3" t="s">
        <v>16</v>
      </c>
      <c r="C319" s="4" t="s">
        <v>0</v>
      </c>
      <c r="D319" s="3" t="s">
        <v>17</v>
      </c>
      <c r="E319" s="3" t="s">
        <v>18</v>
      </c>
      <c r="F319" s="3" t="s">
        <v>19</v>
      </c>
      <c r="G319" s="3" t="s">
        <v>20</v>
      </c>
      <c r="H319" s="4" t="s">
        <v>1</v>
      </c>
      <c r="I319" s="3" t="s">
        <v>21</v>
      </c>
      <c r="J319" s="3" t="s">
        <v>22</v>
      </c>
      <c r="K319" s="4" t="s">
        <v>2</v>
      </c>
      <c r="L319" s="3" t="s">
        <v>33</v>
      </c>
      <c r="M319" s="3" t="s">
        <v>34</v>
      </c>
      <c r="N319" s="5" t="s">
        <v>3</v>
      </c>
      <c r="O319" s="5" t="s">
        <v>4</v>
      </c>
      <c r="P319" s="4" t="s">
        <v>32</v>
      </c>
      <c r="Q319" s="3" t="s">
        <v>5</v>
      </c>
      <c r="R319" s="3" t="s">
        <v>6</v>
      </c>
      <c r="S319" s="124" t="s">
        <v>7</v>
      </c>
      <c r="T319" s="84" t="s">
        <v>105</v>
      </c>
      <c r="U319" s="84" t="s">
        <v>106</v>
      </c>
    </row>
    <row r="320" spans="1:29" s="123" customFormat="1">
      <c r="A320" s="121"/>
      <c r="B320" s="46" t="s">
        <v>251</v>
      </c>
      <c r="C320" s="27"/>
      <c r="D320" s="7" t="s">
        <v>255</v>
      </c>
      <c r="E320" s="48" t="s">
        <v>248</v>
      </c>
      <c r="F320" s="9">
        <v>6</v>
      </c>
      <c r="G320" s="9" t="s">
        <v>264</v>
      </c>
      <c r="H320" s="27"/>
      <c r="I320" s="7">
        <v>6</v>
      </c>
      <c r="J320" s="7">
        <v>20</v>
      </c>
      <c r="K320" s="27"/>
      <c r="L320" s="27"/>
      <c r="M320" s="27"/>
      <c r="N320" s="27"/>
      <c r="O320" s="27"/>
      <c r="P320" s="27"/>
      <c r="Q320" s="7">
        <v>45</v>
      </c>
      <c r="R320" s="27"/>
      <c r="S320" s="125">
        <v>45</v>
      </c>
      <c r="T320" s="27"/>
      <c r="U320" s="27"/>
      <c r="V320" s="122"/>
      <c r="W320" s="122"/>
      <c r="X320" s="122"/>
      <c r="Y320" s="122"/>
      <c r="Z320" s="122"/>
      <c r="AA320" s="122"/>
      <c r="AB320" s="122"/>
      <c r="AC320" s="122"/>
    </row>
    <row r="321" spans="1:29" s="123" customFormat="1">
      <c r="A321" s="121"/>
      <c r="B321" s="46" t="s">
        <v>256</v>
      </c>
      <c r="C321" s="27"/>
      <c r="D321" s="7" t="s">
        <v>255</v>
      </c>
      <c r="E321" s="48" t="s">
        <v>248</v>
      </c>
      <c r="F321" s="9">
        <v>4</v>
      </c>
      <c r="G321" s="9" t="s">
        <v>249</v>
      </c>
      <c r="H321" s="27"/>
      <c r="I321" s="7">
        <v>6</v>
      </c>
      <c r="J321" s="7">
        <v>20</v>
      </c>
      <c r="K321" s="27"/>
      <c r="L321" s="27"/>
      <c r="M321" s="27"/>
      <c r="N321" s="27"/>
      <c r="O321" s="27"/>
      <c r="P321" s="27"/>
      <c r="Q321" s="7">
        <v>45</v>
      </c>
      <c r="R321" s="27"/>
      <c r="S321" s="125">
        <v>45</v>
      </c>
      <c r="T321" s="27"/>
      <c r="U321" s="27"/>
      <c r="V321" s="122"/>
      <c r="W321" s="122"/>
      <c r="X321" s="122"/>
      <c r="Y321" s="122"/>
      <c r="Z321" s="122"/>
      <c r="AA321" s="122"/>
      <c r="AB321" s="122"/>
      <c r="AC321" s="122"/>
    </row>
    <row r="322" spans="1:29" s="123" customFormat="1">
      <c r="A322" s="121"/>
      <c r="B322" s="46" t="s">
        <v>257</v>
      </c>
      <c r="C322" s="27"/>
      <c r="D322" s="7" t="s">
        <v>255</v>
      </c>
      <c r="E322" s="48" t="s">
        <v>248</v>
      </c>
      <c r="F322" s="9">
        <v>5</v>
      </c>
      <c r="G322" s="9" t="s">
        <v>75</v>
      </c>
      <c r="H322" s="27"/>
      <c r="I322" s="7">
        <v>6</v>
      </c>
      <c r="J322" s="7">
        <v>20</v>
      </c>
      <c r="K322" s="27"/>
      <c r="L322" s="27"/>
      <c r="M322" s="27"/>
      <c r="N322" s="27"/>
      <c r="O322" s="27"/>
      <c r="P322" s="27"/>
      <c r="Q322" s="7">
        <v>45</v>
      </c>
      <c r="R322" s="27"/>
      <c r="S322" s="125">
        <v>45</v>
      </c>
      <c r="T322" s="27"/>
      <c r="U322" s="27"/>
      <c r="V322" s="122"/>
      <c r="W322" s="122"/>
      <c r="X322" s="122"/>
      <c r="Y322" s="122"/>
      <c r="Z322" s="122"/>
      <c r="AA322" s="122"/>
      <c r="AB322" s="122"/>
      <c r="AC322" s="122"/>
    </row>
    <row r="323" spans="1:29" s="123" customFormat="1">
      <c r="A323" s="121"/>
      <c r="B323" s="46" t="s">
        <v>258</v>
      </c>
      <c r="C323" s="27"/>
      <c r="D323" s="7" t="s">
        <v>255</v>
      </c>
      <c r="E323" s="48" t="s">
        <v>248</v>
      </c>
      <c r="F323" s="9">
        <v>5</v>
      </c>
      <c r="G323" s="9" t="s">
        <v>83</v>
      </c>
      <c r="H323" s="27"/>
      <c r="I323" s="7">
        <v>6</v>
      </c>
      <c r="J323" s="7">
        <v>20</v>
      </c>
      <c r="K323" s="27"/>
      <c r="L323" s="27"/>
      <c r="M323" s="27"/>
      <c r="N323" s="27"/>
      <c r="O323" s="27"/>
      <c r="P323" s="27"/>
      <c r="Q323" s="7">
        <v>45</v>
      </c>
      <c r="R323" s="27"/>
      <c r="S323" s="125">
        <v>45</v>
      </c>
      <c r="T323" s="27"/>
      <c r="U323" s="27"/>
      <c r="V323" s="122"/>
      <c r="W323" s="122"/>
      <c r="X323" s="122"/>
      <c r="Y323" s="122"/>
      <c r="Z323" s="122"/>
      <c r="AA323" s="122"/>
      <c r="AB323" s="122"/>
      <c r="AC323" s="122"/>
    </row>
    <row r="324" spans="1:29" s="123" customFormat="1">
      <c r="A324" s="7" t="s">
        <v>259</v>
      </c>
      <c r="B324" s="7" t="s">
        <v>260</v>
      </c>
      <c r="C324" s="7"/>
      <c r="D324" s="7" t="s">
        <v>255</v>
      </c>
      <c r="E324" s="7" t="s">
        <v>261</v>
      </c>
      <c r="F324" s="9">
        <v>7</v>
      </c>
      <c r="G324" s="9" t="s">
        <v>75</v>
      </c>
      <c r="H324" s="7"/>
      <c r="I324" s="7">
        <v>7</v>
      </c>
      <c r="J324" s="7">
        <v>21</v>
      </c>
      <c r="K324" s="7"/>
      <c r="L324" s="7"/>
      <c r="M324" s="7"/>
      <c r="N324" s="7"/>
      <c r="O324" s="7"/>
      <c r="P324" s="7"/>
      <c r="Q324" s="7">
        <v>45</v>
      </c>
      <c r="R324" s="7"/>
      <c r="S324" s="125">
        <v>45</v>
      </c>
      <c r="T324" s="7"/>
      <c r="U324" s="7"/>
      <c r="V324" s="7"/>
      <c r="W324" s="122"/>
      <c r="X324" s="122"/>
      <c r="Y324" s="122"/>
      <c r="Z324" s="122"/>
      <c r="AA324" s="122"/>
      <c r="AB324" s="122"/>
      <c r="AC324" s="122"/>
    </row>
    <row r="325" spans="1:29" s="123" customFormat="1">
      <c r="A325" s="121"/>
      <c r="B325" s="46" t="s">
        <v>262</v>
      </c>
      <c r="C325" s="27"/>
      <c r="D325" s="7" t="s">
        <v>255</v>
      </c>
      <c r="E325" s="48" t="s">
        <v>248</v>
      </c>
      <c r="F325" s="9">
        <v>7</v>
      </c>
      <c r="G325" s="9" t="s">
        <v>83</v>
      </c>
      <c r="H325" s="27"/>
      <c r="I325" s="7">
        <v>6</v>
      </c>
      <c r="J325" s="7">
        <v>20</v>
      </c>
      <c r="K325" s="27"/>
      <c r="L325" s="27"/>
      <c r="M325" s="27"/>
      <c r="N325" s="27"/>
      <c r="O325" s="27"/>
      <c r="P325" s="27"/>
      <c r="Q325" s="7">
        <v>45</v>
      </c>
      <c r="R325" s="27"/>
      <c r="S325" s="125">
        <v>45</v>
      </c>
      <c r="T325" s="27"/>
      <c r="U325" s="27"/>
      <c r="V325" s="122"/>
      <c r="W325" s="122"/>
      <c r="X325" s="122"/>
      <c r="Y325" s="122"/>
      <c r="Z325" s="122"/>
      <c r="AA325" s="122"/>
      <c r="AB325" s="122"/>
      <c r="AC325" s="122"/>
    </row>
    <row r="326" spans="1:29" s="34" customFormat="1" ht="18.75">
      <c r="A326" s="33"/>
      <c r="C326" s="25"/>
      <c r="D326" s="25"/>
      <c r="E326" s="25"/>
      <c r="F326" s="35"/>
      <c r="G326" s="25"/>
      <c r="H326" s="25"/>
      <c r="I326" s="25"/>
      <c r="J326" s="25"/>
      <c r="K326" s="25"/>
      <c r="L326" s="25"/>
      <c r="M326" s="25"/>
      <c r="N326" s="25"/>
      <c r="O326" s="25"/>
      <c r="P326" s="25"/>
      <c r="Q326" s="25"/>
      <c r="R326" s="15" t="s">
        <v>107</v>
      </c>
      <c r="S326" s="92">
        <f>SUM(S320:S325)</f>
        <v>270</v>
      </c>
      <c r="T326" s="117">
        <v>270</v>
      </c>
      <c r="U326" s="118">
        <f>S326-T326</f>
        <v>0</v>
      </c>
      <c r="V326" s="25"/>
      <c r="W326" s="25"/>
      <c r="X326" s="25"/>
      <c r="Y326" s="25"/>
      <c r="Z326" s="25"/>
      <c r="AA326" s="25"/>
      <c r="AB326" s="25"/>
      <c r="AC326" s="25"/>
    </row>
    <row r="327" spans="1:29" s="34" customFormat="1">
      <c r="A327" s="33"/>
      <c r="C327" s="25"/>
      <c r="D327" s="25"/>
      <c r="E327" s="25"/>
      <c r="F327" s="35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126"/>
      <c r="T327" s="25"/>
      <c r="U327" s="25"/>
      <c r="V327" s="25"/>
      <c r="W327" s="25"/>
      <c r="X327" s="25"/>
      <c r="Y327" s="25"/>
      <c r="Z327" s="25"/>
      <c r="AA327" s="25"/>
      <c r="AB327" s="25"/>
      <c r="AC327" s="25"/>
    </row>
    <row r="328" spans="1:29" s="34" customFormat="1">
      <c r="A328" s="33"/>
      <c r="C328" s="25"/>
      <c r="D328" s="25"/>
      <c r="E328" s="25"/>
      <c r="F328" s="3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126"/>
      <c r="T328" s="25"/>
      <c r="U328" s="25"/>
      <c r="V328" s="25"/>
      <c r="W328" s="25"/>
      <c r="X328" s="25"/>
      <c r="Y328" s="25"/>
      <c r="Z328" s="25"/>
      <c r="AA328" s="25"/>
      <c r="AB328" s="25"/>
      <c r="AC328" s="25"/>
    </row>
    <row r="329" spans="1:29" s="34" customFormat="1">
      <c r="A329" s="33"/>
      <c r="C329" s="25"/>
      <c r="D329" s="25"/>
      <c r="E329" s="25"/>
      <c r="F329" s="35"/>
      <c r="G329" s="25"/>
      <c r="H329" s="25"/>
      <c r="I329" s="25"/>
      <c r="J329" s="25"/>
      <c r="K329" s="25"/>
      <c r="L329" s="25"/>
      <c r="N329" s="25"/>
      <c r="O329" s="25"/>
      <c r="P329" s="25"/>
      <c r="Q329" s="25"/>
      <c r="R329" s="25"/>
      <c r="S329" s="126"/>
      <c r="T329" s="25"/>
      <c r="U329" s="25"/>
      <c r="V329" s="25"/>
      <c r="W329" s="25"/>
      <c r="X329" s="25"/>
      <c r="Y329" s="25"/>
      <c r="Z329" s="25"/>
      <c r="AA329" s="25"/>
      <c r="AB329" s="25"/>
      <c r="AC329" s="25"/>
    </row>
    <row r="330" spans="1:29" s="34" customFormat="1" ht="18.75">
      <c r="A330" s="33"/>
      <c r="C330" s="25"/>
      <c r="D330" s="175" t="s">
        <v>275</v>
      </c>
      <c r="E330" s="175"/>
      <c r="F330" s="175"/>
      <c r="G330" s="175"/>
      <c r="H330" s="25"/>
      <c r="I330" s="25"/>
      <c r="J330" s="25"/>
      <c r="K330" s="25"/>
      <c r="L330" s="25"/>
      <c r="N330" s="25"/>
      <c r="O330" s="25"/>
      <c r="P330" s="25"/>
      <c r="Q330" s="25"/>
      <c r="R330" s="25"/>
      <c r="S330" s="126"/>
      <c r="T330" s="25"/>
      <c r="U330" s="25"/>
      <c r="V330" s="25"/>
      <c r="W330" s="25"/>
      <c r="X330" s="25"/>
      <c r="Y330" s="25"/>
      <c r="Z330" s="25"/>
      <c r="AA330" s="25"/>
      <c r="AB330" s="25"/>
      <c r="AC330" s="25"/>
    </row>
    <row r="331" spans="1:29" s="34" customFormat="1">
      <c r="A331" s="33"/>
      <c r="C331" s="25"/>
      <c r="D331" s="25"/>
      <c r="E331" s="25"/>
      <c r="F331" s="35"/>
      <c r="G331" s="25"/>
      <c r="H331" s="25"/>
      <c r="I331" s="25"/>
      <c r="J331" s="25"/>
      <c r="K331" s="25"/>
      <c r="L331" s="25"/>
      <c r="N331" s="25"/>
      <c r="O331" s="25"/>
      <c r="P331" s="25"/>
      <c r="Q331" s="25"/>
      <c r="R331" s="25"/>
      <c r="S331" s="126"/>
      <c r="T331" s="25"/>
      <c r="U331" s="25"/>
      <c r="V331" s="25"/>
      <c r="W331" s="25"/>
      <c r="X331" s="25"/>
      <c r="Y331" s="25"/>
      <c r="Z331" s="25"/>
      <c r="AA331" s="25"/>
      <c r="AB331" s="25"/>
      <c r="AC331" s="25"/>
    </row>
    <row r="332" spans="1:29" s="34" customFormat="1">
      <c r="A332" s="33"/>
      <c r="C332" s="25"/>
      <c r="D332" s="25"/>
      <c r="E332" s="25"/>
      <c r="F332" s="35"/>
      <c r="G332" s="25"/>
      <c r="H332" s="25"/>
      <c r="I332" s="25"/>
      <c r="J332" s="25"/>
      <c r="K332" s="120" t="s">
        <v>276</v>
      </c>
      <c r="L332" s="120"/>
      <c r="M332" s="120"/>
      <c r="N332" s="120"/>
      <c r="O332" s="120"/>
      <c r="P332" s="25"/>
      <c r="Q332" s="25"/>
      <c r="R332" s="25"/>
      <c r="S332" s="126"/>
      <c r="T332" s="25"/>
      <c r="U332" s="25"/>
      <c r="V332" s="25"/>
      <c r="W332" s="25"/>
      <c r="X332" s="25"/>
      <c r="Y332" s="25"/>
      <c r="Z332" s="25"/>
      <c r="AA332" s="25"/>
      <c r="AB332" s="25"/>
      <c r="AC332" s="25"/>
    </row>
    <row r="333" spans="1:29" s="34" customFormat="1">
      <c r="A333" s="33"/>
      <c r="C333" s="25"/>
      <c r="D333" s="25"/>
      <c r="E333" s="25"/>
      <c r="F333" s="35"/>
      <c r="G333" s="25"/>
      <c r="H333" s="25"/>
      <c r="I333" s="25"/>
      <c r="J333" s="25"/>
      <c r="K333" s="176" t="s">
        <v>277</v>
      </c>
      <c r="L333" s="176"/>
      <c r="M333" s="176"/>
      <c r="N333" s="176"/>
      <c r="O333" s="176"/>
      <c r="P333" s="176"/>
      <c r="Q333" s="176"/>
      <c r="R333" s="25"/>
      <c r="S333" s="126"/>
      <c r="T333" s="25"/>
      <c r="U333" s="25"/>
      <c r="V333" s="25"/>
      <c r="W333" s="25"/>
      <c r="X333" s="25"/>
      <c r="Y333" s="25"/>
      <c r="Z333" s="25"/>
      <c r="AA333" s="25"/>
      <c r="AB333" s="25"/>
      <c r="AC333" s="25"/>
    </row>
    <row r="334" spans="1:29" s="34" customFormat="1">
      <c r="A334" s="33"/>
      <c r="C334" s="25"/>
      <c r="D334" s="25"/>
      <c r="E334" s="25"/>
      <c r="F334" s="35"/>
      <c r="G334" s="25"/>
      <c r="H334" s="25"/>
      <c r="I334" s="25"/>
      <c r="J334" s="25"/>
      <c r="K334" s="25"/>
      <c r="L334" s="25"/>
      <c r="N334" s="25"/>
      <c r="O334" s="25"/>
      <c r="P334" s="25"/>
      <c r="Q334" s="25"/>
      <c r="R334" s="25"/>
      <c r="S334" s="126"/>
      <c r="T334" s="25"/>
      <c r="U334" s="25"/>
      <c r="V334" s="25"/>
      <c r="W334" s="25"/>
      <c r="X334" s="25"/>
      <c r="Y334" s="25"/>
      <c r="Z334" s="25"/>
      <c r="AA334" s="25"/>
      <c r="AB334" s="25"/>
      <c r="AC334" s="25"/>
    </row>
    <row r="335" spans="1:29" s="34" customFormat="1">
      <c r="A335" s="33"/>
      <c r="C335" s="25"/>
      <c r="D335" s="25"/>
      <c r="E335" s="25"/>
      <c r="F335" s="35"/>
      <c r="G335" s="25"/>
      <c r="H335" s="25"/>
      <c r="I335" s="25"/>
      <c r="J335" s="25"/>
      <c r="K335" s="25"/>
      <c r="L335" s="25"/>
      <c r="N335" s="25"/>
      <c r="O335" s="25"/>
      <c r="P335" s="25"/>
      <c r="Q335" s="25"/>
      <c r="R335" s="25"/>
      <c r="S335" s="126"/>
      <c r="T335" s="25"/>
      <c r="U335" s="25"/>
      <c r="V335" s="25"/>
      <c r="W335" s="25"/>
      <c r="X335" s="25"/>
      <c r="Y335" s="25"/>
      <c r="Z335" s="25"/>
      <c r="AA335" s="25"/>
      <c r="AB335" s="25"/>
      <c r="AC335" s="25"/>
    </row>
    <row r="336" spans="1:29" s="34" customFormat="1">
      <c r="A336" s="33"/>
      <c r="C336" s="25"/>
      <c r="D336" s="25"/>
      <c r="E336" s="25"/>
      <c r="F336" s="35"/>
      <c r="G336" s="25"/>
      <c r="H336" s="25"/>
      <c r="I336" s="25"/>
      <c r="J336" s="25"/>
      <c r="K336" s="25"/>
      <c r="L336" s="25"/>
      <c r="N336" s="25"/>
      <c r="O336" s="25"/>
      <c r="P336" s="25"/>
      <c r="Q336" s="25"/>
      <c r="R336" s="25"/>
      <c r="S336" s="126"/>
      <c r="T336" s="25"/>
      <c r="U336" s="25"/>
      <c r="V336" s="25"/>
      <c r="W336" s="25"/>
      <c r="X336" s="25"/>
      <c r="Y336" s="25"/>
      <c r="Z336" s="25"/>
      <c r="AA336" s="25"/>
      <c r="AB336" s="25"/>
      <c r="AC336" s="25"/>
    </row>
    <row r="337" spans="1:29" s="34" customFormat="1">
      <c r="A337" s="33"/>
      <c r="C337" s="25"/>
      <c r="D337" s="25"/>
      <c r="E337" s="25"/>
      <c r="F337" s="35"/>
      <c r="G337" s="25"/>
      <c r="H337" s="25"/>
      <c r="I337" s="25"/>
      <c r="J337" s="25"/>
      <c r="K337" s="25"/>
      <c r="L337" s="25"/>
      <c r="N337" s="25"/>
      <c r="O337" s="25"/>
      <c r="P337" s="25"/>
      <c r="Q337" s="25"/>
      <c r="R337" s="25"/>
      <c r="S337" s="126"/>
      <c r="T337" s="25"/>
      <c r="U337" s="25"/>
      <c r="V337" s="25"/>
      <c r="W337" s="25"/>
      <c r="X337" s="25"/>
      <c r="Y337" s="25"/>
      <c r="Z337" s="25"/>
      <c r="AA337" s="25"/>
      <c r="AB337" s="25"/>
      <c r="AC337" s="25"/>
    </row>
    <row r="338" spans="1:29" s="34" customFormat="1">
      <c r="A338" s="33"/>
      <c r="C338" s="25"/>
      <c r="D338" s="25"/>
      <c r="E338" s="25"/>
      <c r="F338" s="35"/>
      <c r="G338" s="25"/>
      <c r="H338" s="25"/>
      <c r="I338" s="25"/>
      <c r="J338" s="25"/>
      <c r="K338" s="25"/>
      <c r="L338" s="25"/>
      <c r="N338" s="25"/>
      <c r="O338" s="25"/>
      <c r="P338" s="25"/>
      <c r="Q338" s="25"/>
      <c r="R338" s="25"/>
      <c r="S338" s="126"/>
      <c r="T338" s="25"/>
      <c r="U338" s="25"/>
      <c r="V338" s="25"/>
      <c r="W338" s="25"/>
      <c r="X338" s="25"/>
      <c r="Y338" s="25"/>
      <c r="Z338" s="25"/>
      <c r="AA338" s="25"/>
      <c r="AB338" s="25"/>
      <c r="AC338" s="25"/>
    </row>
    <row r="339" spans="1:29" s="34" customFormat="1">
      <c r="A339" s="33"/>
      <c r="C339" s="25"/>
      <c r="D339" s="25"/>
      <c r="E339" s="25"/>
      <c r="F339" s="35"/>
      <c r="G339" s="25"/>
      <c r="H339" s="25"/>
      <c r="I339" s="25"/>
      <c r="J339" s="25"/>
      <c r="K339" s="25"/>
      <c r="L339" s="25"/>
      <c r="N339" s="25"/>
      <c r="O339" s="25"/>
      <c r="P339" s="25"/>
      <c r="Q339" s="25"/>
      <c r="R339" s="25"/>
      <c r="S339" s="126"/>
      <c r="T339" s="25"/>
      <c r="U339" s="25"/>
      <c r="V339" s="25"/>
      <c r="W339" s="25"/>
      <c r="X339" s="25"/>
      <c r="Y339" s="25"/>
      <c r="Z339" s="25"/>
      <c r="AA339" s="25"/>
      <c r="AB339" s="25"/>
      <c r="AC339" s="25"/>
    </row>
    <row r="340" spans="1:29" s="34" customFormat="1">
      <c r="A340" s="33"/>
      <c r="C340" s="25"/>
      <c r="D340" s="25"/>
      <c r="E340" s="25"/>
      <c r="F340" s="35"/>
      <c r="G340" s="25"/>
      <c r="H340" s="25"/>
      <c r="I340" s="25"/>
      <c r="J340" s="25"/>
      <c r="K340" s="25"/>
      <c r="L340" s="25"/>
      <c r="N340" s="25"/>
      <c r="O340" s="25"/>
      <c r="P340" s="25"/>
      <c r="Q340" s="25"/>
      <c r="R340" s="25"/>
      <c r="S340" s="126"/>
      <c r="T340" s="25"/>
      <c r="U340" s="25"/>
      <c r="V340" s="25"/>
      <c r="W340" s="25"/>
      <c r="X340" s="25"/>
      <c r="Y340" s="25"/>
      <c r="Z340" s="25"/>
      <c r="AA340" s="25"/>
      <c r="AB340" s="25"/>
      <c r="AC340" s="25"/>
    </row>
    <row r="341" spans="1:29" s="34" customFormat="1">
      <c r="A341" s="33"/>
      <c r="C341" s="25"/>
      <c r="D341" s="25"/>
      <c r="E341" s="25"/>
      <c r="F341" s="35"/>
      <c r="G341" s="25"/>
      <c r="H341" s="25"/>
      <c r="I341" s="25"/>
      <c r="J341" s="25"/>
      <c r="K341" s="25"/>
      <c r="L341" s="25"/>
      <c r="N341" s="25"/>
      <c r="O341" s="25"/>
      <c r="P341" s="25"/>
      <c r="Q341" s="25"/>
      <c r="R341" s="25"/>
      <c r="S341" s="126"/>
      <c r="T341" s="25"/>
      <c r="U341" s="25"/>
      <c r="V341" s="25"/>
      <c r="W341" s="25"/>
      <c r="X341" s="25"/>
      <c r="Y341" s="25"/>
      <c r="Z341" s="25"/>
      <c r="AA341" s="25"/>
      <c r="AB341" s="25"/>
      <c r="AC341" s="25"/>
    </row>
    <row r="342" spans="1:29" s="34" customFormat="1">
      <c r="A342" s="33"/>
      <c r="C342" s="25"/>
      <c r="D342" s="25"/>
      <c r="E342" s="25"/>
      <c r="F342" s="35"/>
      <c r="G342" s="25"/>
      <c r="H342" s="25"/>
      <c r="I342" s="25"/>
      <c r="J342" s="25"/>
      <c r="K342" s="25"/>
      <c r="L342" s="25"/>
      <c r="N342" s="25"/>
      <c r="O342" s="25"/>
      <c r="P342" s="25"/>
      <c r="Q342" s="25"/>
      <c r="R342" s="25"/>
      <c r="S342" s="126"/>
      <c r="T342" s="25"/>
      <c r="U342" s="25"/>
      <c r="V342" s="25"/>
      <c r="W342" s="25"/>
      <c r="X342" s="25"/>
      <c r="Y342" s="25"/>
      <c r="Z342" s="25"/>
      <c r="AA342" s="25"/>
      <c r="AB342" s="25"/>
      <c r="AC342" s="25"/>
    </row>
    <row r="343" spans="1:29" s="34" customFormat="1">
      <c r="A343" s="33"/>
      <c r="C343" s="25"/>
      <c r="D343" s="25"/>
      <c r="E343" s="25"/>
      <c r="F343" s="35"/>
      <c r="G343" s="25"/>
      <c r="H343" s="25"/>
      <c r="I343" s="25"/>
      <c r="J343" s="25"/>
      <c r="K343" s="25"/>
      <c r="L343" s="25"/>
      <c r="N343" s="25"/>
      <c r="O343" s="25"/>
      <c r="P343" s="25"/>
      <c r="Q343" s="25"/>
      <c r="R343" s="25"/>
      <c r="S343" s="126"/>
      <c r="T343" s="25"/>
      <c r="U343" s="25"/>
      <c r="V343" s="25"/>
      <c r="W343" s="25"/>
      <c r="X343" s="25"/>
      <c r="Y343" s="25"/>
      <c r="Z343" s="25"/>
      <c r="AA343" s="25"/>
      <c r="AB343" s="25"/>
      <c r="AC343" s="25"/>
    </row>
    <row r="344" spans="1:29" s="34" customFormat="1">
      <c r="A344" s="33"/>
      <c r="C344" s="25"/>
      <c r="D344" s="25"/>
      <c r="E344" s="25"/>
      <c r="F344" s="35"/>
      <c r="G344" s="25"/>
      <c r="H344" s="25"/>
      <c r="I344" s="25"/>
      <c r="J344" s="25"/>
      <c r="K344" s="25"/>
      <c r="L344" s="25"/>
      <c r="N344" s="25"/>
      <c r="O344" s="25"/>
      <c r="P344" s="25"/>
      <c r="Q344" s="25"/>
      <c r="R344" s="25"/>
      <c r="S344" s="126"/>
      <c r="T344" s="25"/>
      <c r="U344" s="25"/>
      <c r="V344" s="25"/>
      <c r="W344" s="25"/>
      <c r="X344" s="25"/>
      <c r="Y344" s="25"/>
      <c r="Z344" s="25"/>
      <c r="AA344" s="25"/>
      <c r="AB344" s="25"/>
      <c r="AC344" s="25"/>
    </row>
    <row r="345" spans="1:29" s="34" customFormat="1">
      <c r="A345" s="33"/>
      <c r="C345" s="25"/>
      <c r="D345" s="25"/>
      <c r="E345" s="25"/>
      <c r="F345" s="35"/>
      <c r="G345" s="25"/>
      <c r="H345" s="25"/>
      <c r="I345" s="25"/>
      <c r="J345" s="25"/>
      <c r="K345" s="25"/>
      <c r="L345" s="25"/>
      <c r="N345" s="25"/>
      <c r="O345" s="25"/>
      <c r="P345" s="25"/>
      <c r="Q345" s="25"/>
      <c r="R345" s="25"/>
      <c r="S345" s="126"/>
      <c r="T345" s="25"/>
      <c r="U345" s="25"/>
      <c r="V345" s="25"/>
      <c r="W345" s="25"/>
      <c r="X345" s="25"/>
      <c r="Y345" s="25"/>
      <c r="Z345" s="25"/>
      <c r="AA345" s="25"/>
      <c r="AB345" s="25"/>
      <c r="AC345" s="25"/>
    </row>
    <row r="346" spans="1:29" s="34" customFormat="1">
      <c r="A346" s="33"/>
      <c r="C346" s="25"/>
      <c r="D346" s="25"/>
      <c r="E346" s="25"/>
      <c r="F346" s="35"/>
      <c r="G346" s="25"/>
      <c r="H346" s="25"/>
      <c r="I346" s="25"/>
      <c r="J346" s="25"/>
      <c r="K346" s="25"/>
      <c r="L346" s="25"/>
      <c r="N346" s="25"/>
      <c r="O346" s="25"/>
      <c r="P346" s="25"/>
      <c r="Q346" s="25"/>
      <c r="R346" s="25"/>
      <c r="S346" s="126"/>
      <c r="T346" s="25"/>
      <c r="U346" s="25"/>
      <c r="V346" s="25"/>
      <c r="W346" s="25"/>
      <c r="X346" s="25"/>
      <c r="Y346" s="25"/>
      <c r="Z346" s="25"/>
      <c r="AA346" s="25"/>
      <c r="AB346" s="25"/>
      <c r="AC346" s="25"/>
    </row>
    <row r="347" spans="1:29" s="34" customFormat="1">
      <c r="A347" s="33"/>
      <c r="C347" s="25"/>
      <c r="D347" s="25"/>
      <c r="E347" s="25"/>
      <c r="F347" s="35"/>
      <c r="G347" s="25"/>
      <c r="H347" s="25"/>
      <c r="I347" s="25"/>
      <c r="J347" s="25"/>
      <c r="K347" s="25"/>
      <c r="L347" s="25"/>
      <c r="N347" s="25"/>
      <c r="O347" s="25"/>
      <c r="P347" s="25"/>
      <c r="Q347" s="25"/>
      <c r="R347" s="25"/>
      <c r="S347" s="126"/>
      <c r="T347" s="25"/>
      <c r="U347" s="25"/>
      <c r="V347" s="25"/>
      <c r="W347" s="25"/>
      <c r="X347" s="25"/>
      <c r="Y347" s="25"/>
      <c r="Z347" s="25"/>
      <c r="AA347" s="25"/>
      <c r="AB347" s="25"/>
      <c r="AC347" s="25"/>
    </row>
    <row r="348" spans="1:29" s="34" customFormat="1">
      <c r="A348" s="33"/>
      <c r="C348" s="25"/>
      <c r="D348" s="25"/>
      <c r="E348" s="25"/>
      <c r="F348" s="35"/>
      <c r="G348" s="25"/>
      <c r="H348" s="25"/>
      <c r="I348" s="25"/>
      <c r="J348" s="25"/>
      <c r="K348" s="25"/>
      <c r="L348" s="25"/>
      <c r="N348" s="25"/>
      <c r="O348" s="25"/>
      <c r="P348" s="25"/>
      <c r="Q348" s="25"/>
      <c r="R348" s="25"/>
      <c r="S348" s="126"/>
      <c r="T348" s="25"/>
      <c r="U348" s="25"/>
      <c r="V348" s="25"/>
      <c r="W348" s="25"/>
      <c r="X348" s="25"/>
      <c r="Y348" s="25"/>
      <c r="Z348" s="25"/>
      <c r="AA348" s="25"/>
      <c r="AB348" s="25"/>
      <c r="AC348" s="25"/>
    </row>
    <row r="349" spans="1:29" s="34" customFormat="1">
      <c r="A349" s="33"/>
      <c r="C349" s="25"/>
      <c r="D349" s="25"/>
      <c r="E349" s="25"/>
      <c r="F349" s="35"/>
      <c r="G349" s="25"/>
      <c r="H349" s="25"/>
      <c r="I349" s="25"/>
      <c r="J349" s="25"/>
      <c r="K349" s="25"/>
      <c r="L349" s="25"/>
      <c r="N349" s="25"/>
      <c r="O349" s="25"/>
      <c r="P349" s="25"/>
      <c r="Q349" s="25"/>
      <c r="R349" s="25"/>
      <c r="S349" s="126"/>
      <c r="T349" s="25"/>
      <c r="U349" s="25"/>
      <c r="V349" s="25"/>
      <c r="W349" s="25"/>
      <c r="X349" s="25"/>
      <c r="Y349" s="25"/>
      <c r="Z349" s="25"/>
      <c r="AA349" s="25"/>
      <c r="AB349" s="25"/>
      <c r="AC349" s="25"/>
    </row>
    <row r="350" spans="1:29" s="34" customFormat="1">
      <c r="A350" s="33"/>
      <c r="C350" s="25"/>
      <c r="D350" s="25"/>
      <c r="E350" s="25"/>
      <c r="F350" s="35"/>
      <c r="G350" s="25"/>
      <c r="H350" s="25"/>
      <c r="I350" s="25"/>
      <c r="J350" s="25"/>
      <c r="K350" s="25"/>
      <c r="L350" s="25"/>
      <c r="N350" s="25"/>
      <c r="O350" s="25"/>
      <c r="P350" s="25"/>
      <c r="Q350" s="25"/>
      <c r="R350" s="25"/>
      <c r="S350" s="126"/>
      <c r="T350" s="25"/>
      <c r="U350" s="25"/>
      <c r="V350" s="25"/>
      <c r="W350" s="25"/>
      <c r="X350" s="25"/>
      <c r="Y350" s="25"/>
      <c r="Z350" s="25"/>
      <c r="AA350" s="25"/>
      <c r="AB350" s="25"/>
      <c r="AC350" s="25"/>
    </row>
    <row r="351" spans="1:29" s="34" customFormat="1">
      <c r="A351" s="33"/>
      <c r="C351" s="25"/>
      <c r="D351" s="25"/>
      <c r="E351" s="25"/>
      <c r="F351" s="35"/>
      <c r="G351" s="25"/>
      <c r="H351" s="25"/>
      <c r="I351" s="25"/>
      <c r="J351" s="25"/>
      <c r="K351" s="25"/>
      <c r="L351" s="25"/>
      <c r="N351" s="25"/>
      <c r="O351" s="25"/>
      <c r="P351" s="25"/>
      <c r="Q351" s="25"/>
      <c r="R351" s="25"/>
      <c r="S351" s="126"/>
      <c r="T351" s="25"/>
      <c r="U351" s="25"/>
      <c r="V351" s="25"/>
      <c r="W351" s="25"/>
      <c r="X351" s="25"/>
      <c r="Y351" s="25"/>
      <c r="Z351" s="25"/>
      <c r="AA351" s="25"/>
      <c r="AB351" s="25"/>
      <c r="AC351" s="25"/>
    </row>
    <row r="352" spans="1:29" s="34" customFormat="1">
      <c r="A352" s="33"/>
      <c r="C352" s="25"/>
      <c r="D352" s="25"/>
      <c r="E352" s="25"/>
      <c r="F352" s="35"/>
      <c r="G352" s="25"/>
      <c r="H352" s="25"/>
      <c r="I352" s="25"/>
      <c r="J352" s="25"/>
      <c r="K352" s="25"/>
      <c r="L352" s="25"/>
      <c r="N352" s="25"/>
      <c r="O352" s="25"/>
      <c r="P352" s="25"/>
      <c r="Q352" s="25"/>
      <c r="R352" s="25"/>
      <c r="S352" s="126"/>
      <c r="T352" s="25"/>
      <c r="U352" s="25"/>
      <c r="V352" s="25"/>
      <c r="W352" s="25"/>
      <c r="X352" s="25"/>
      <c r="Y352" s="25"/>
      <c r="Z352" s="25"/>
      <c r="AA352" s="25"/>
      <c r="AB352" s="25"/>
      <c r="AC352" s="25"/>
    </row>
    <row r="353" spans="1:29" s="34" customFormat="1">
      <c r="A353" s="33"/>
      <c r="C353" s="25"/>
      <c r="D353" s="25"/>
      <c r="E353" s="25"/>
      <c r="F353" s="35"/>
      <c r="G353" s="25"/>
      <c r="H353" s="25"/>
      <c r="I353" s="25"/>
      <c r="J353" s="25"/>
      <c r="K353" s="25"/>
      <c r="L353" s="25"/>
      <c r="N353" s="25"/>
      <c r="O353" s="25"/>
      <c r="P353" s="25"/>
      <c r="Q353" s="25"/>
      <c r="R353" s="25"/>
      <c r="S353" s="126"/>
      <c r="T353" s="25"/>
      <c r="U353" s="25"/>
      <c r="V353" s="25"/>
      <c r="W353" s="25"/>
      <c r="X353" s="25"/>
      <c r="Y353" s="25"/>
      <c r="Z353" s="25"/>
      <c r="AA353" s="25"/>
      <c r="AB353" s="25"/>
      <c r="AC353" s="25"/>
    </row>
    <row r="354" spans="1:29" s="34" customFormat="1">
      <c r="A354" s="33"/>
      <c r="C354" s="25"/>
      <c r="D354" s="25"/>
      <c r="E354" s="25"/>
      <c r="F354" s="35"/>
      <c r="G354" s="25"/>
      <c r="H354" s="25"/>
      <c r="I354" s="25"/>
      <c r="J354" s="25"/>
      <c r="K354" s="25"/>
      <c r="L354" s="25"/>
      <c r="N354" s="25"/>
      <c r="O354" s="25"/>
      <c r="P354" s="25"/>
      <c r="Q354" s="25"/>
      <c r="R354" s="25"/>
      <c r="S354" s="126"/>
      <c r="T354" s="25"/>
      <c r="U354" s="25"/>
      <c r="V354" s="25"/>
      <c r="W354" s="25"/>
      <c r="X354" s="25"/>
      <c r="Y354" s="25"/>
      <c r="Z354" s="25"/>
      <c r="AA354" s="25"/>
      <c r="AB354" s="25"/>
      <c r="AC354" s="25"/>
    </row>
    <row r="355" spans="1:29" s="34" customFormat="1">
      <c r="A355" s="33"/>
      <c r="C355" s="25"/>
      <c r="D355" s="25"/>
      <c r="E355" s="25"/>
      <c r="F355" s="35"/>
      <c r="G355" s="25"/>
      <c r="H355" s="25"/>
      <c r="I355" s="25"/>
      <c r="J355" s="25"/>
      <c r="K355" s="25"/>
      <c r="L355" s="25"/>
      <c r="M355" s="25"/>
      <c r="N355" s="25"/>
      <c r="O355" s="25"/>
      <c r="P355" s="25"/>
      <c r="Q355" s="25"/>
      <c r="R355" s="25"/>
      <c r="S355" s="126"/>
      <c r="T355" s="25"/>
      <c r="U355" s="25"/>
      <c r="V355" s="25"/>
      <c r="W355" s="25"/>
      <c r="X355" s="25"/>
      <c r="Y355" s="25"/>
      <c r="Z355" s="25"/>
      <c r="AA355" s="25"/>
      <c r="AB355" s="25"/>
      <c r="AC355" s="25"/>
    </row>
    <row r="356" spans="1:29" s="34" customFormat="1">
      <c r="A356" s="33"/>
      <c r="C356" s="25"/>
      <c r="D356" s="25"/>
      <c r="E356" s="25"/>
      <c r="F356" s="35"/>
      <c r="G356" s="25"/>
      <c r="H356" s="25"/>
      <c r="I356" s="25"/>
      <c r="J356" s="25"/>
      <c r="K356" s="25"/>
      <c r="L356" s="25"/>
      <c r="M356" s="25"/>
      <c r="N356" s="25"/>
      <c r="O356" s="25"/>
      <c r="P356" s="25"/>
      <c r="Q356" s="25"/>
      <c r="R356" s="25"/>
      <c r="S356" s="126"/>
      <c r="T356" s="25"/>
      <c r="U356" s="25"/>
      <c r="V356" s="25"/>
      <c r="W356" s="25"/>
      <c r="X356" s="25"/>
      <c r="Y356" s="25"/>
      <c r="Z356" s="25"/>
      <c r="AA356" s="25"/>
      <c r="AB356" s="25"/>
      <c r="AC356" s="25"/>
    </row>
    <row r="357" spans="1:29" s="34" customFormat="1">
      <c r="A357" s="33"/>
      <c r="C357" s="25"/>
      <c r="D357" s="25"/>
      <c r="E357" s="25"/>
      <c r="F357" s="35"/>
      <c r="G357" s="25"/>
      <c r="H357" s="25"/>
      <c r="I357" s="25"/>
      <c r="J357" s="25"/>
      <c r="K357" s="25"/>
      <c r="L357" s="25"/>
      <c r="M357" s="25"/>
      <c r="N357" s="25"/>
      <c r="O357" s="25"/>
      <c r="P357" s="25"/>
      <c r="Q357" s="25"/>
      <c r="R357" s="25"/>
      <c r="S357" s="126"/>
      <c r="T357" s="25"/>
      <c r="U357" s="25"/>
      <c r="V357" s="25"/>
      <c r="W357" s="25"/>
      <c r="X357" s="25"/>
      <c r="Y357" s="25"/>
      <c r="Z357" s="25"/>
      <c r="AA357" s="25"/>
      <c r="AB357" s="25"/>
      <c r="AC357" s="25"/>
    </row>
    <row r="358" spans="1:29" s="34" customFormat="1">
      <c r="A358" s="33"/>
      <c r="C358" s="25"/>
      <c r="D358" s="25"/>
      <c r="E358" s="25"/>
      <c r="F358" s="35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  <c r="S358" s="126"/>
      <c r="T358" s="25"/>
      <c r="U358" s="25"/>
      <c r="V358" s="25"/>
      <c r="W358" s="25"/>
      <c r="X358" s="25"/>
      <c r="Y358" s="25"/>
      <c r="Z358" s="25"/>
      <c r="AA358" s="25"/>
      <c r="AB358" s="25"/>
      <c r="AC358" s="25"/>
    </row>
    <row r="359" spans="1:29" s="34" customFormat="1">
      <c r="A359" s="33"/>
      <c r="C359" s="25"/>
      <c r="D359" s="25"/>
      <c r="E359" s="25"/>
      <c r="F359" s="35"/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  <c r="S359" s="126"/>
      <c r="T359" s="25"/>
      <c r="U359" s="25"/>
      <c r="V359" s="25"/>
      <c r="W359" s="25"/>
      <c r="X359" s="25"/>
      <c r="Y359" s="25"/>
      <c r="Z359" s="25"/>
      <c r="AA359" s="25"/>
      <c r="AB359" s="25"/>
      <c r="AC359" s="25"/>
    </row>
    <row r="360" spans="1:29" s="34" customFormat="1">
      <c r="A360" s="33"/>
      <c r="C360" s="25"/>
      <c r="D360" s="25"/>
      <c r="E360" s="25"/>
      <c r="F360" s="35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  <c r="S360" s="126"/>
      <c r="T360" s="25"/>
      <c r="U360" s="25"/>
      <c r="V360" s="25"/>
      <c r="W360" s="25"/>
      <c r="X360" s="25"/>
      <c r="Y360" s="25"/>
      <c r="Z360" s="25"/>
      <c r="AA360" s="25"/>
      <c r="AB360" s="25"/>
      <c r="AC360" s="25"/>
    </row>
    <row r="361" spans="1:29" s="34" customFormat="1">
      <c r="A361" s="33"/>
      <c r="C361" s="25"/>
      <c r="D361" s="25"/>
      <c r="E361" s="25"/>
      <c r="F361" s="35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126"/>
      <c r="T361" s="25"/>
      <c r="U361" s="25"/>
      <c r="V361" s="25"/>
      <c r="W361" s="25"/>
      <c r="X361" s="25"/>
      <c r="Y361" s="25"/>
      <c r="Z361" s="25"/>
      <c r="AA361" s="25"/>
      <c r="AB361" s="25"/>
      <c r="AC361" s="25"/>
    </row>
    <row r="362" spans="1:29" s="34" customFormat="1">
      <c r="A362" s="33"/>
      <c r="C362" s="25"/>
      <c r="D362" s="25"/>
      <c r="E362" s="25"/>
      <c r="F362" s="35"/>
      <c r="G362" s="25"/>
      <c r="H362" s="25"/>
      <c r="I362" s="25"/>
      <c r="J362" s="25"/>
      <c r="K362" s="25"/>
      <c r="L362" s="25"/>
      <c r="M362" s="25"/>
      <c r="N362" s="25"/>
      <c r="O362" s="25"/>
      <c r="P362" s="25"/>
      <c r="Q362" s="25"/>
      <c r="R362" s="25"/>
      <c r="S362" s="126"/>
      <c r="T362" s="25"/>
      <c r="U362" s="25"/>
      <c r="V362" s="25"/>
      <c r="W362" s="25"/>
      <c r="X362" s="25"/>
      <c r="Y362" s="25"/>
      <c r="Z362" s="25"/>
      <c r="AA362" s="25"/>
      <c r="AB362" s="25"/>
      <c r="AC362" s="25"/>
    </row>
    <row r="363" spans="1:29" s="34" customFormat="1">
      <c r="A363" s="33"/>
      <c r="C363" s="25"/>
      <c r="D363" s="25"/>
      <c r="E363" s="25"/>
      <c r="F363" s="35"/>
      <c r="G363" s="25"/>
      <c r="H363" s="25"/>
      <c r="I363" s="25"/>
      <c r="J363" s="25"/>
      <c r="K363" s="25"/>
      <c r="L363" s="25"/>
      <c r="M363" s="25"/>
      <c r="N363" s="25"/>
      <c r="O363" s="25"/>
      <c r="P363" s="25"/>
      <c r="Q363" s="25"/>
      <c r="R363" s="25"/>
      <c r="S363" s="126"/>
      <c r="T363" s="25"/>
      <c r="U363" s="25"/>
      <c r="V363" s="25"/>
      <c r="W363" s="25"/>
      <c r="X363" s="25"/>
      <c r="Y363" s="25"/>
      <c r="Z363" s="25"/>
      <c r="AA363" s="25"/>
      <c r="AB363" s="25"/>
      <c r="AC363" s="25"/>
    </row>
    <row r="364" spans="1:29" s="34" customFormat="1">
      <c r="A364" s="33"/>
      <c r="C364" s="25"/>
      <c r="D364" s="25"/>
      <c r="E364" s="25"/>
      <c r="F364" s="35"/>
      <c r="G364" s="25"/>
      <c r="H364" s="25"/>
      <c r="I364" s="25"/>
      <c r="J364" s="25"/>
      <c r="K364" s="25"/>
      <c r="L364" s="25"/>
      <c r="M364" s="25"/>
      <c r="N364" s="25"/>
      <c r="O364" s="25"/>
      <c r="P364" s="25"/>
      <c r="Q364" s="25"/>
      <c r="R364" s="25"/>
      <c r="S364" s="126"/>
      <c r="T364" s="25"/>
      <c r="U364" s="25"/>
      <c r="V364" s="25"/>
      <c r="W364" s="25"/>
      <c r="X364" s="25"/>
      <c r="Y364" s="25"/>
      <c r="Z364" s="25"/>
      <c r="AA364" s="25"/>
      <c r="AB364" s="25"/>
      <c r="AC364" s="25"/>
    </row>
    <row r="365" spans="1:29" s="34" customFormat="1">
      <c r="A365" s="33"/>
      <c r="C365" s="25"/>
      <c r="D365" s="25"/>
      <c r="E365" s="25"/>
      <c r="F365" s="35"/>
      <c r="G365" s="25"/>
      <c r="H365" s="25"/>
      <c r="I365" s="25"/>
      <c r="J365" s="25"/>
      <c r="K365" s="25"/>
      <c r="L365" s="25"/>
      <c r="M365" s="25"/>
      <c r="N365" s="25"/>
      <c r="O365" s="25"/>
      <c r="P365" s="25"/>
      <c r="Q365" s="25"/>
      <c r="R365" s="25"/>
      <c r="S365" s="126"/>
      <c r="T365" s="25"/>
      <c r="U365" s="25"/>
      <c r="V365" s="25"/>
      <c r="W365" s="25"/>
      <c r="X365" s="25"/>
      <c r="Y365" s="25"/>
      <c r="Z365" s="25"/>
      <c r="AA365" s="25"/>
      <c r="AB365" s="25"/>
      <c r="AC365" s="25"/>
    </row>
    <row r="366" spans="1:29" s="34" customFormat="1">
      <c r="A366" s="33"/>
      <c r="C366" s="25"/>
      <c r="D366" s="25"/>
      <c r="E366" s="25"/>
      <c r="F366" s="35"/>
      <c r="G366" s="25"/>
      <c r="H366" s="25"/>
      <c r="I366" s="25"/>
      <c r="J366" s="25"/>
      <c r="K366" s="25"/>
      <c r="L366" s="25"/>
      <c r="M366" s="25"/>
      <c r="N366" s="25"/>
      <c r="O366" s="25"/>
      <c r="P366" s="25"/>
      <c r="Q366" s="25"/>
      <c r="R366" s="25"/>
      <c r="S366" s="126"/>
      <c r="T366" s="25"/>
      <c r="U366" s="25"/>
      <c r="V366" s="25"/>
      <c r="W366" s="25"/>
      <c r="X366" s="25"/>
      <c r="Y366" s="25"/>
      <c r="Z366" s="25"/>
      <c r="AA366" s="25"/>
      <c r="AB366" s="25"/>
      <c r="AC366" s="25"/>
    </row>
    <row r="367" spans="1:29" s="34" customFormat="1">
      <c r="A367" s="33"/>
      <c r="C367" s="25"/>
      <c r="D367" s="25"/>
      <c r="E367" s="25"/>
      <c r="F367" s="35"/>
      <c r="G367" s="25"/>
      <c r="H367" s="25"/>
      <c r="I367" s="25"/>
      <c r="J367" s="25"/>
      <c r="K367" s="25"/>
      <c r="L367" s="25"/>
      <c r="M367" s="25"/>
      <c r="N367" s="25"/>
      <c r="O367" s="25"/>
      <c r="P367" s="25"/>
      <c r="Q367" s="25"/>
      <c r="R367" s="25"/>
      <c r="S367" s="126"/>
      <c r="T367" s="25"/>
      <c r="U367" s="25"/>
      <c r="V367" s="25"/>
      <c r="W367" s="25"/>
      <c r="X367" s="25"/>
      <c r="Y367" s="25"/>
      <c r="Z367" s="25"/>
      <c r="AA367" s="25"/>
      <c r="AB367" s="25"/>
      <c r="AC367" s="25"/>
    </row>
    <row r="368" spans="1:29" s="34" customFormat="1">
      <c r="A368" s="33"/>
      <c r="C368" s="25"/>
      <c r="D368" s="25"/>
      <c r="E368" s="25"/>
      <c r="F368" s="35"/>
      <c r="G368" s="25"/>
      <c r="H368" s="25"/>
      <c r="I368" s="25"/>
      <c r="J368" s="25"/>
      <c r="K368" s="25"/>
      <c r="L368" s="25"/>
      <c r="M368" s="25"/>
      <c r="N368" s="25"/>
      <c r="O368" s="25"/>
      <c r="P368" s="25"/>
      <c r="Q368" s="25"/>
      <c r="R368" s="25"/>
      <c r="S368" s="126"/>
      <c r="T368" s="25"/>
      <c r="U368" s="25"/>
      <c r="V368" s="25"/>
      <c r="W368" s="25"/>
      <c r="X368" s="25"/>
      <c r="Y368" s="25"/>
      <c r="Z368" s="25"/>
      <c r="AA368" s="25"/>
      <c r="AB368" s="25"/>
      <c r="AC368" s="25"/>
    </row>
    <row r="369" spans="1:29" s="34" customFormat="1">
      <c r="A369" s="33"/>
      <c r="C369" s="25"/>
      <c r="D369" s="25"/>
      <c r="E369" s="25"/>
      <c r="F369" s="35"/>
      <c r="G369" s="25"/>
      <c r="H369" s="25"/>
      <c r="I369" s="25"/>
      <c r="J369" s="25"/>
      <c r="K369" s="25"/>
      <c r="L369" s="25"/>
      <c r="M369" s="25"/>
      <c r="N369" s="25"/>
      <c r="O369" s="25"/>
      <c r="P369" s="25"/>
      <c r="Q369" s="25"/>
      <c r="R369" s="25"/>
      <c r="S369" s="126"/>
      <c r="T369" s="25"/>
      <c r="U369" s="25"/>
      <c r="V369" s="25"/>
      <c r="W369" s="25"/>
      <c r="X369" s="25"/>
      <c r="Y369" s="25"/>
      <c r="Z369" s="25"/>
      <c r="AA369" s="25"/>
      <c r="AB369" s="25"/>
      <c r="AC369" s="25"/>
    </row>
    <row r="370" spans="1:29" s="34" customFormat="1">
      <c r="A370" s="33"/>
      <c r="C370" s="25"/>
      <c r="D370" s="25"/>
      <c r="E370" s="25"/>
      <c r="F370" s="35"/>
      <c r="G370" s="25"/>
      <c r="H370" s="25"/>
      <c r="I370" s="25"/>
      <c r="J370" s="25"/>
      <c r="K370" s="25"/>
      <c r="L370" s="25"/>
      <c r="M370" s="25"/>
      <c r="N370" s="25"/>
      <c r="O370" s="25"/>
      <c r="P370" s="25"/>
      <c r="Q370" s="25"/>
      <c r="R370" s="25"/>
      <c r="S370" s="126"/>
      <c r="T370" s="25"/>
      <c r="U370" s="25"/>
      <c r="V370" s="25"/>
      <c r="W370" s="25"/>
      <c r="X370" s="25"/>
      <c r="Y370" s="25"/>
      <c r="Z370" s="25"/>
      <c r="AA370" s="25"/>
      <c r="AB370" s="25"/>
      <c r="AC370" s="25"/>
    </row>
    <row r="371" spans="1:29" s="34" customFormat="1">
      <c r="A371" s="33"/>
      <c r="C371" s="25"/>
      <c r="D371" s="25"/>
      <c r="E371" s="25"/>
      <c r="F371" s="35"/>
      <c r="G371" s="25"/>
      <c r="H371" s="25"/>
      <c r="I371" s="25"/>
      <c r="J371" s="25"/>
      <c r="K371" s="25"/>
      <c r="L371" s="25"/>
      <c r="M371" s="25"/>
      <c r="N371" s="25"/>
      <c r="O371" s="25"/>
      <c r="P371" s="25"/>
      <c r="Q371" s="25"/>
      <c r="R371" s="25"/>
      <c r="S371" s="126"/>
      <c r="T371" s="25"/>
      <c r="U371" s="25"/>
      <c r="V371" s="25"/>
      <c r="W371" s="25"/>
      <c r="X371" s="25"/>
      <c r="Y371" s="25"/>
      <c r="Z371" s="25"/>
      <c r="AA371" s="25"/>
      <c r="AB371" s="25"/>
      <c r="AC371" s="25"/>
    </row>
    <row r="372" spans="1:29" s="34" customFormat="1">
      <c r="A372" s="33"/>
      <c r="C372" s="25"/>
      <c r="D372" s="25"/>
      <c r="E372" s="25"/>
      <c r="F372" s="35"/>
      <c r="G372" s="25"/>
      <c r="H372" s="25"/>
      <c r="I372" s="25"/>
      <c r="J372" s="25"/>
      <c r="K372" s="25"/>
      <c r="L372" s="25"/>
      <c r="M372" s="25"/>
      <c r="N372" s="25"/>
      <c r="O372" s="25"/>
      <c r="P372" s="25"/>
      <c r="Q372" s="25"/>
      <c r="R372" s="25"/>
      <c r="S372" s="126"/>
      <c r="T372" s="25"/>
      <c r="U372" s="25"/>
      <c r="V372" s="25"/>
      <c r="W372" s="25"/>
      <c r="X372" s="25"/>
      <c r="Y372" s="25"/>
      <c r="Z372" s="25"/>
      <c r="AA372" s="25"/>
      <c r="AB372" s="25"/>
      <c r="AC372" s="25"/>
    </row>
    <row r="373" spans="1:29" s="34" customFormat="1">
      <c r="A373" s="33"/>
      <c r="C373" s="25"/>
      <c r="D373" s="25"/>
      <c r="E373" s="25"/>
      <c r="F373" s="35"/>
      <c r="G373" s="25"/>
      <c r="H373" s="25"/>
      <c r="I373" s="25"/>
      <c r="J373" s="25"/>
      <c r="K373" s="25"/>
      <c r="L373" s="25"/>
      <c r="M373" s="25"/>
      <c r="N373" s="25"/>
      <c r="O373" s="25"/>
      <c r="P373" s="25"/>
      <c r="Q373" s="25"/>
      <c r="R373" s="25"/>
      <c r="S373" s="126"/>
      <c r="T373" s="25"/>
      <c r="U373" s="25"/>
      <c r="V373" s="25"/>
      <c r="W373" s="25"/>
      <c r="X373" s="25"/>
      <c r="Y373" s="25"/>
      <c r="Z373" s="25"/>
      <c r="AA373" s="25"/>
      <c r="AB373" s="25"/>
      <c r="AC373" s="25"/>
    </row>
    <row r="374" spans="1:29" s="34" customFormat="1">
      <c r="A374" s="33"/>
      <c r="C374" s="25"/>
      <c r="D374" s="25"/>
      <c r="E374" s="25"/>
      <c r="F374" s="35"/>
      <c r="G374" s="25"/>
      <c r="H374" s="25"/>
      <c r="I374" s="25"/>
      <c r="J374" s="25"/>
      <c r="K374" s="25"/>
      <c r="L374" s="25"/>
      <c r="M374" s="25"/>
      <c r="N374" s="25"/>
      <c r="O374" s="25"/>
      <c r="P374" s="25"/>
      <c r="Q374" s="25"/>
      <c r="R374" s="25"/>
      <c r="S374" s="126"/>
      <c r="T374" s="25"/>
      <c r="U374" s="25"/>
      <c r="V374" s="25"/>
      <c r="W374" s="25"/>
      <c r="X374" s="25"/>
      <c r="Y374" s="25"/>
      <c r="Z374" s="25"/>
      <c r="AA374" s="25"/>
      <c r="AB374" s="25"/>
      <c r="AC374" s="25"/>
    </row>
    <row r="375" spans="1:29" s="34" customFormat="1">
      <c r="A375" s="33"/>
      <c r="C375" s="25"/>
      <c r="D375" s="25"/>
      <c r="E375" s="25"/>
      <c r="F375" s="35"/>
      <c r="G375" s="25"/>
      <c r="H375" s="25"/>
      <c r="I375" s="25"/>
      <c r="J375" s="25"/>
      <c r="K375" s="25"/>
      <c r="L375" s="25"/>
      <c r="M375" s="25"/>
      <c r="N375" s="25"/>
      <c r="O375" s="25"/>
      <c r="P375" s="25"/>
      <c r="Q375" s="25"/>
      <c r="R375" s="25"/>
      <c r="S375" s="126"/>
      <c r="T375" s="25"/>
      <c r="U375" s="25"/>
      <c r="V375" s="25"/>
      <c r="W375" s="25"/>
      <c r="X375" s="25"/>
      <c r="Y375" s="25"/>
      <c r="Z375" s="25"/>
      <c r="AA375" s="25"/>
      <c r="AB375" s="25"/>
      <c r="AC375" s="25"/>
    </row>
    <row r="376" spans="1:29" s="34" customFormat="1">
      <c r="A376" s="33"/>
      <c r="C376" s="25"/>
      <c r="D376" s="25"/>
      <c r="E376" s="25"/>
      <c r="F376" s="35"/>
      <c r="G376" s="25"/>
      <c r="H376" s="25"/>
      <c r="I376" s="25"/>
      <c r="J376" s="25"/>
      <c r="K376" s="25"/>
      <c r="L376" s="25"/>
      <c r="M376" s="25"/>
      <c r="N376" s="25"/>
      <c r="O376" s="25"/>
      <c r="P376" s="25"/>
      <c r="Q376" s="25"/>
      <c r="R376" s="25"/>
      <c r="S376" s="126"/>
      <c r="T376" s="25"/>
      <c r="U376" s="25"/>
      <c r="V376" s="25"/>
      <c r="W376" s="25"/>
      <c r="X376" s="25"/>
      <c r="Y376" s="25"/>
      <c r="Z376" s="25"/>
      <c r="AA376" s="25"/>
      <c r="AB376" s="25"/>
      <c r="AC376" s="25"/>
    </row>
    <row r="377" spans="1:29" s="34" customFormat="1">
      <c r="A377" s="33"/>
      <c r="C377" s="25"/>
      <c r="D377" s="25"/>
      <c r="E377" s="25"/>
      <c r="F377" s="35"/>
      <c r="G377" s="25"/>
      <c r="H377" s="25"/>
      <c r="I377" s="25"/>
      <c r="J377" s="25"/>
      <c r="K377" s="25"/>
      <c r="L377" s="25"/>
      <c r="M377" s="25"/>
      <c r="N377" s="25"/>
      <c r="O377" s="25"/>
      <c r="P377" s="25"/>
      <c r="Q377" s="25"/>
      <c r="R377" s="25"/>
      <c r="S377" s="126"/>
      <c r="T377" s="25"/>
      <c r="U377" s="25"/>
      <c r="V377" s="25"/>
      <c r="W377" s="25"/>
      <c r="X377" s="25"/>
      <c r="Y377" s="25"/>
      <c r="Z377" s="25"/>
      <c r="AA377" s="25"/>
      <c r="AB377" s="25"/>
      <c r="AC377" s="25"/>
    </row>
    <row r="378" spans="1:29" s="34" customFormat="1">
      <c r="A378" s="33"/>
      <c r="C378" s="25"/>
      <c r="D378" s="25"/>
      <c r="E378" s="25"/>
      <c r="F378" s="35"/>
      <c r="G378" s="25"/>
      <c r="H378" s="25"/>
      <c r="I378" s="25"/>
      <c r="J378" s="25"/>
      <c r="K378" s="25"/>
      <c r="L378" s="25"/>
      <c r="M378" s="25"/>
      <c r="N378" s="25"/>
      <c r="O378" s="25"/>
      <c r="P378" s="25"/>
      <c r="Q378" s="25"/>
      <c r="R378" s="25"/>
      <c r="S378" s="126"/>
      <c r="T378" s="25"/>
      <c r="U378" s="25"/>
      <c r="V378" s="25"/>
      <c r="W378" s="25"/>
      <c r="X378" s="25"/>
      <c r="Y378" s="25"/>
      <c r="Z378" s="25"/>
      <c r="AA378" s="25"/>
      <c r="AB378" s="25"/>
      <c r="AC378" s="25"/>
    </row>
    <row r="379" spans="1:29" s="34" customFormat="1">
      <c r="A379" s="33"/>
      <c r="C379" s="25"/>
      <c r="D379" s="25"/>
      <c r="E379" s="25"/>
      <c r="F379" s="35"/>
      <c r="G379" s="25"/>
      <c r="H379" s="25"/>
      <c r="I379" s="25"/>
      <c r="J379" s="25"/>
      <c r="K379" s="25"/>
      <c r="L379" s="25"/>
      <c r="M379" s="25"/>
      <c r="N379" s="25"/>
      <c r="O379" s="25"/>
      <c r="P379" s="25"/>
      <c r="Q379" s="25"/>
      <c r="R379" s="25"/>
      <c r="S379" s="126"/>
      <c r="T379" s="25"/>
      <c r="U379" s="25"/>
      <c r="V379" s="25"/>
      <c r="W379" s="25"/>
      <c r="X379" s="25"/>
      <c r="Y379" s="25"/>
      <c r="Z379" s="25"/>
      <c r="AA379" s="25"/>
      <c r="AB379" s="25"/>
      <c r="AC379" s="25"/>
    </row>
    <row r="380" spans="1:29" s="34" customFormat="1">
      <c r="A380" s="33"/>
      <c r="C380" s="25"/>
      <c r="D380" s="25"/>
      <c r="E380" s="25"/>
      <c r="F380" s="35"/>
      <c r="G380" s="25"/>
      <c r="H380" s="25"/>
      <c r="I380" s="25"/>
      <c r="J380" s="25"/>
      <c r="K380" s="25"/>
      <c r="L380" s="25"/>
      <c r="M380" s="25"/>
      <c r="N380" s="25"/>
      <c r="O380" s="25"/>
      <c r="P380" s="25"/>
      <c r="Q380" s="25"/>
      <c r="R380" s="25"/>
      <c r="S380" s="126"/>
      <c r="T380" s="25"/>
      <c r="U380" s="25"/>
      <c r="V380" s="25"/>
      <c r="W380" s="25"/>
      <c r="X380" s="25"/>
      <c r="Y380" s="25"/>
      <c r="Z380" s="25"/>
      <c r="AA380" s="25"/>
      <c r="AB380" s="25"/>
      <c r="AC380" s="25"/>
    </row>
    <row r="381" spans="1:29" s="34" customFormat="1">
      <c r="A381" s="33"/>
      <c r="C381" s="25"/>
      <c r="D381" s="25"/>
      <c r="E381" s="25"/>
      <c r="F381" s="35"/>
      <c r="G381" s="25"/>
      <c r="H381" s="25"/>
      <c r="I381" s="25"/>
      <c r="J381" s="25"/>
      <c r="K381" s="25"/>
      <c r="L381" s="25"/>
      <c r="M381" s="25"/>
      <c r="N381" s="25"/>
      <c r="O381" s="25"/>
      <c r="P381" s="25"/>
      <c r="Q381" s="25"/>
      <c r="R381" s="25"/>
      <c r="S381" s="126"/>
      <c r="T381" s="25"/>
      <c r="U381" s="25"/>
      <c r="V381" s="25"/>
      <c r="W381" s="25"/>
      <c r="X381" s="25"/>
      <c r="Y381" s="25"/>
      <c r="Z381" s="25"/>
      <c r="AA381" s="25"/>
      <c r="AB381" s="25"/>
      <c r="AC381" s="25"/>
    </row>
    <row r="382" spans="1:29" s="34" customFormat="1">
      <c r="A382" s="33"/>
      <c r="C382" s="25"/>
      <c r="D382" s="25"/>
      <c r="E382" s="25"/>
      <c r="F382" s="35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  <c r="S382" s="126"/>
      <c r="T382" s="25"/>
      <c r="U382" s="25"/>
      <c r="V382" s="25"/>
      <c r="W382" s="25"/>
      <c r="X382" s="25"/>
      <c r="Y382" s="25"/>
      <c r="Z382" s="25"/>
      <c r="AA382" s="25"/>
      <c r="AB382" s="25"/>
      <c r="AC382" s="25"/>
    </row>
    <row r="383" spans="1:29" s="34" customFormat="1">
      <c r="A383" s="33"/>
      <c r="C383" s="25"/>
      <c r="D383" s="25"/>
      <c r="E383" s="25"/>
      <c r="F383" s="35"/>
      <c r="G383" s="25"/>
      <c r="H383" s="25"/>
      <c r="I383" s="25"/>
      <c r="J383" s="25"/>
      <c r="K383" s="25"/>
      <c r="L383" s="25"/>
      <c r="M383" s="25"/>
      <c r="N383" s="25"/>
      <c r="O383" s="25"/>
      <c r="P383" s="25"/>
      <c r="Q383" s="25"/>
      <c r="R383" s="25"/>
      <c r="S383" s="126"/>
      <c r="T383" s="25"/>
      <c r="U383" s="25"/>
      <c r="V383" s="25"/>
      <c r="W383" s="25"/>
      <c r="X383" s="25"/>
      <c r="Y383" s="25"/>
      <c r="Z383" s="25"/>
      <c r="AA383" s="25"/>
      <c r="AB383" s="25"/>
      <c r="AC383" s="25"/>
    </row>
    <row r="384" spans="1:29" s="34" customFormat="1">
      <c r="A384" s="33"/>
      <c r="C384" s="25"/>
      <c r="D384" s="25"/>
      <c r="E384" s="25"/>
      <c r="F384" s="35"/>
      <c r="G384" s="25"/>
      <c r="H384" s="25"/>
      <c r="I384" s="25"/>
      <c r="J384" s="25"/>
      <c r="K384" s="25"/>
      <c r="L384" s="25"/>
      <c r="M384" s="25"/>
      <c r="N384" s="25"/>
      <c r="O384" s="25"/>
      <c r="P384" s="25"/>
      <c r="Q384" s="25"/>
      <c r="R384" s="25"/>
      <c r="S384" s="126"/>
      <c r="T384" s="25"/>
      <c r="U384" s="25"/>
      <c r="V384" s="25"/>
      <c r="W384" s="25"/>
      <c r="X384" s="25"/>
      <c r="Y384" s="25"/>
      <c r="Z384" s="25"/>
      <c r="AA384" s="25"/>
      <c r="AB384" s="25"/>
      <c r="AC384" s="25"/>
    </row>
    <row r="385" spans="1:29" s="34" customFormat="1">
      <c r="A385" s="33"/>
      <c r="C385" s="25"/>
      <c r="D385" s="25"/>
      <c r="E385" s="25"/>
      <c r="F385" s="35"/>
      <c r="G385" s="25"/>
      <c r="H385" s="25"/>
      <c r="I385" s="25"/>
      <c r="J385" s="25"/>
      <c r="K385" s="25"/>
      <c r="L385" s="25"/>
      <c r="M385" s="25"/>
      <c r="N385" s="25"/>
      <c r="O385" s="25"/>
      <c r="P385" s="25"/>
      <c r="Q385" s="25"/>
      <c r="R385" s="25"/>
      <c r="S385" s="126"/>
      <c r="T385" s="25"/>
      <c r="U385" s="25"/>
      <c r="V385" s="25"/>
      <c r="W385" s="25"/>
      <c r="X385" s="25"/>
      <c r="Y385" s="25"/>
      <c r="Z385" s="25"/>
      <c r="AA385" s="25"/>
      <c r="AB385" s="25"/>
      <c r="AC385" s="25"/>
    </row>
    <row r="386" spans="1:29" s="34" customFormat="1">
      <c r="A386" s="33"/>
      <c r="C386" s="25"/>
      <c r="D386" s="25"/>
      <c r="E386" s="25"/>
      <c r="F386" s="35"/>
      <c r="G386" s="25"/>
      <c r="H386" s="25"/>
      <c r="I386" s="25"/>
      <c r="J386" s="25"/>
      <c r="K386" s="25"/>
      <c r="L386" s="25"/>
      <c r="M386" s="25"/>
      <c r="N386" s="25"/>
      <c r="O386" s="25"/>
      <c r="P386" s="25"/>
      <c r="Q386" s="25"/>
      <c r="R386" s="25"/>
      <c r="S386" s="126"/>
      <c r="T386" s="25"/>
      <c r="U386" s="25"/>
      <c r="V386" s="25"/>
      <c r="W386" s="25"/>
      <c r="X386" s="25"/>
      <c r="Y386" s="25"/>
      <c r="Z386" s="25"/>
      <c r="AA386" s="25"/>
      <c r="AB386" s="25"/>
      <c r="AC386" s="25"/>
    </row>
    <row r="387" spans="1:29" s="34" customFormat="1">
      <c r="A387" s="33"/>
      <c r="C387" s="25"/>
      <c r="D387" s="25"/>
      <c r="E387" s="25"/>
      <c r="F387" s="35"/>
      <c r="G387" s="25"/>
      <c r="H387" s="25"/>
      <c r="I387" s="25"/>
      <c r="J387" s="25"/>
      <c r="K387" s="25"/>
      <c r="L387" s="25"/>
      <c r="M387" s="25"/>
      <c r="N387" s="25"/>
      <c r="O387" s="25"/>
      <c r="P387" s="25"/>
      <c r="Q387" s="25"/>
      <c r="R387" s="25"/>
      <c r="S387" s="126"/>
      <c r="T387" s="25"/>
      <c r="U387" s="25"/>
      <c r="V387" s="25"/>
      <c r="W387" s="25"/>
      <c r="X387" s="25"/>
      <c r="Y387" s="25"/>
      <c r="Z387" s="25"/>
      <c r="AA387" s="25"/>
      <c r="AB387" s="25"/>
      <c r="AC387" s="25"/>
    </row>
    <row r="388" spans="1:29" s="34" customFormat="1">
      <c r="A388" s="33"/>
      <c r="C388" s="25"/>
      <c r="D388" s="25"/>
      <c r="E388" s="25"/>
      <c r="F388" s="35"/>
      <c r="G388" s="25"/>
      <c r="H388" s="25"/>
      <c r="I388" s="25"/>
      <c r="J388" s="25"/>
      <c r="K388" s="25"/>
      <c r="L388" s="25"/>
      <c r="M388" s="25"/>
      <c r="N388" s="25"/>
      <c r="O388" s="25"/>
      <c r="P388" s="25"/>
      <c r="Q388" s="25"/>
      <c r="R388" s="25"/>
      <c r="S388" s="126"/>
      <c r="T388" s="25"/>
      <c r="U388" s="25"/>
      <c r="V388" s="25"/>
      <c r="W388" s="25"/>
      <c r="X388" s="25"/>
      <c r="Y388" s="25"/>
      <c r="Z388" s="25"/>
      <c r="AA388" s="25"/>
      <c r="AB388" s="25"/>
      <c r="AC388" s="25"/>
    </row>
    <row r="389" spans="1:29" s="34" customFormat="1">
      <c r="A389" s="33"/>
      <c r="C389" s="25"/>
      <c r="D389" s="25"/>
      <c r="E389" s="25"/>
      <c r="F389" s="35"/>
      <c r="G389" s="25"/>
      <c r="H389" s="25"/>
      <c r="I389" s="25"/>
      <c r="J389" s="25"/>
      <c r="K389" s="25"/>
      <c r="L389" s="25"/>
      <c r="M389" s="25"/>
      <c r="N389" s="25"/>
      <c r="O389" s="25"/>
      <c r="P389" s="25"/>
      <c r="Q389" s="25"/>
      <c r="R389" s="25"/>
      <c r="S389" s="126"/>
      <c r="T389" s="25"/>
      <c r="U389" s="25"/>
      <c r="V389" s="25"/>
      <c r="W389" s="25"/>
      <c r="X389" s="25"/>
      <c r="Y389" s="25"/>
      <c r="Z389" s="25"/>
      <c r="AA389" s="25"/>
      <c r="AB389" s="25"/>
      <c r="AC389" s="25"/>
    </row>
    <row r="390" spans="1:29" s="34" customFormat="1">
      <c r="A390" s="33"/>
      <c r="C390" s="25"/>
      <c r="D390" s="25"/>
      <c r="E390" s="25"/>
      <c r="F390" s="35"/>
      <c r="G390" s="25"/>
      <c r="H390" s="25"/>
      <c r="I390" s="25"/>
      <c r="J390" s="25"/>
      <c r="K390" s="25"/>
      <c r="L390" s="25"/>
      <c r="M390" s="25"/>
      <c r="N390" s="25"/>
      <c r="O390" s="25"/>
      <c r="P390" s="25"/>
      <c r="Q390" s="25"/>
      <c r="R390" s="25"/>
      <c r="S390" s="126"/>
      <c r="T390" s="25"/>
      <c r="U390" s="25"/>
      <c r="V390" s="25"/>
      <c r="W390" s="25"/>
      <c r="X390" s="25"/>
      <c r="Y390" s="25"/>
      <c r="Z390" s="25"/>
      <c r="AA390" s="25"/>
      <c r="AB390" s="25"/>
      <c r="AC390" s="25"/>
    </row>
    <row r="391" spans="1:29" s="34" customFormat="1">
      <c r="A391" s="33"/>
      <c r="C391" s="25"/>
      <c r="D391" s="25"/>
      <c r="E391" s="25"/>
      <c r="F391" s="35"/>
      <c r="G391" s="25"/>
      <c r="H391" s="25"/>
      <c r="I391" s="25"/>
      <c r="J391" s="25"/>
      <c r="K391" s="25"/>
      <c r="L391" s="25"/>
      <c r="M391" s="25"/>
      <c r="N391" s="25"/>
      <c r="O391" s="25"/>
      <c r="P391" s="25"/>
      <c r="Q391" s="25"/>
      <c r="R391" s="25"/>
      <c r="S391" s="126"/>
      <c r="T391" s="25"/>
      <c r="U391" s="25"/>
      <c r="V391" s="25"/>
      <c r="W391" s="25"/>
      <c r="X391" s="25"/>
      <c r="Y391" s="25"/>
      <c r="Z391" s="25"/>
      <c r="AA391" s="25"/>
      <c r="AB391" s="25"/>
      <c r="AC391" s="25"/>
    </row>
    <row r="392" spans="1:29" s="34" customFormat="1">
      <c r="A392" s="33"/>
      <c r="C392" s="25"/>
      <c r="D392" s="25"/>
      <c r="E392" s="25"/>
      <c r="F392" s="35"/>
      <c r="G392" s="25"/>
      <c r="H392" s="25"/>
      <c r="I392" s="25"/>
      <c r="J392" s="25"/>
      <c r="K392" s="25"/>
      <c r="L392" s="25"/>
      <c r="M392" s="25"/>
      <c r="N392" s="25"/>
      <c r="O392" s="25"/>
      <c r="P392" s="25"/>
      <c r="Q392" s="25"/>
      <c r="R392" s="25"/>
      <c r="S392" s="126"/>
      <c r="T392" s="25"/>
      <c r="U392" s="25"/>
      <c r="V392" s="25"/>
      <c r="W392" s="25"/>
      <c r="X392" s="25"/>
      <c r="Y392" s="25"/>
      <c r="Z392" s="25"/>
      <c r="AA392" s="25"/>
      <c r="AB392" s="25"/>
      <c r="AC392" s="25"/>
    </row>
    <row r="393" spans="1:29" s="34" customFormat="1">
      <c r="A393" s="33"/>
      <c r="C393" s="25"/>
      <c r="D393" s="25"/>
      <c r="E393" s="25"/>
      <c r="F393" s="35"/>
      <c r="G393" s="25"/>
      <c r="H393" s="25"/>
      <c r="I393" s="25"/>
      <c r="J393" s="25"/>
      <c r="K393" s="25"/>
      <c r="L393" s="25"/>
      <c r="M393" s="25"/>
      <c r="N393" s="25"/>
      <c r="O393" s="25"/>
      <c r="P393" s="25"/>
      <c r="Q393" s="25"/>
      <c r="R393" s="25"/>
      <c r="S393" s="126"/>
      <c r="T393" s="25"/>
      <c r="U393" s="25"/>
      <c r="V393" s="25"/>
      <c r="W393" s="25"/>
      <c r="X393" s="25"/>
      <c r="Y393" s="25"/>
      <c r="Z393" s="25"/>
      <c r="AA393" s="25"/>
      <c r="AB393" s="25"/>
      <c r="AC393" s="25"/>
    </row>
    <row r="394" spans="1:29" s="34" customFormat="1">
      <c r="A394" s="33"/>
      <c r="C394" s="25"/>
      <c r="D394" s="25"/>
      <c r="E394" s="25"/>
      <c r="F394" s="35"/>
      <c r="G394" s="25"/>
      <c r="H394" s="25"/>
      <c r="I394" s="25"/>
      <c r="J394" s="25"/>
      <c r="K394" s="25"/>
      <c r="L394" s="25"/>
      <c r="M394" s="25"/>
      <c r="N394" s="25"/>
      <c r="O394" s="25"/>
      <c r="P394" s="25"/>
      <c r="Q394" s="25"/>
      <c r="R394" s="25"/>
      <c r="S394" s="126"/>
      <c r="T394" s="25"/>
      <c r="U394" s="25"/>
      <c r="V394" s="25"/>
      <c r="W394" s="25"/>
      <c r="X394" s="25"/>
      <c r="Y394" s="25"/>
      <c r="Z394" s="25"/>
      <c r="AA394" s="25"/>
      <c r="AB394" s="25"/>
      <c r="AC394" s="25"/>
    </row>
    <row r="395" spans="1:29" s="34" customFormat="1">
      <c r="A395" s="33"/>
      <c r="C395" s="25"/>
      <c r="D395" s="25"/>
      <c r="E395" s="25"/>
      <c r="F395" s="35"/>
      <c r="G395" s="25"/>
      <c r="H395" s="25"/>
      <c r="I395" s="25"/>
      <c r="J395" s="25"/>
      <c r="K395" s="25"/>
      <c r="L395" s="25"/>
      <c r="M395" s="25"/>
      <c r="N395" s="25"/>
      <c r="O395" s="25"/>
      <c r="P395" s="25"/>
      <c r="Q395" s="25"/>
      <c r="R395" s="25"/>
      <c r="S395" s="126"/>
      <c r="T395" s="25"/>
      <c r="U395" s="25"/>
      <c r="V395" s="25"/>
      <c r="W395" s="25"/>
      <c r="X395" s="25"/>
      <c r="Y395" s="25"/>
      <c r="Z395" s="25"/>
      <c r="AA395" s="25"/>
      <c r="AB395" s="25"/>
      <c r="AC395" s="25"/>
    </row>
    <row r="396" spans="1:29" s="34" customFormat="1">
      <c r="A396" s="33"/>
      <c r="C396" s="25"/>
      <c r="D396" s="25"/>
      <c r="E396" s="25"/>
      <c r="F396" s="35"/>
      <c r="G396" s="25"/>
      <c r="H396" s="25"/>
      <c r="I396" s="25"/>
      <c r="J396" s="25"/>
      <c r="K396" s="25"/>
      <c r="L396" s="25"/>
      <c r="M396" s="25"/>
      <c r="N396" s="25"/>
      <c r="O396" s="25"/>
      <c r="P396" s="25"/>
      <c r="Q396" s="25"/>
      <c r="R396" s="25"/>
      <c r="S396" s="126"/>
      <c r="T396" s="25"/>
      <c r="U396" s="25"/>
      <c r="V396" s="25"/>
      <c r="W396" s="25"/>
      <c r="X396" s="25"/>
      <c r="Y396" s="25"/>
      <c r="Z396" s="25"/>
      <c r="AA396" s="25"/>
      <c r="AB396" s="25"/>
      <c r="AC396" s="25"/>
    </row>
    <row r="397" spans="1:29" s="34" customFormat="1">
      <c r="A397" s="33"/>
      <c r="C397" s="25"/>
      <c r="D397" s="25"/>
      <c r="E397" s="25"/>
      <c r="F397" s="35"/>
      <c r="G397" s="25"/>
      <c r="H397" s="25"/>
      <c r="I397" s="25"/>
      <c r="J397" s="25"/>
      <c r="K397" s="25"/>
      <c r="L397" s="25"/>
      <c r="M397" s="25"/>
      <c r="N397" s="25"/>
      <c r="O397" s="25"/>
      <c r="P397" s="25"/>
      <c r="Q397" s="25"/>
      <c r="R397" s="25"/>
      <c r="S397" s="126"/>
      <c r="T397" s="25"/>
      <c r="U397" s="25"/>
      <c r="V397" s="25"/>
      <c r="W397" s="25"/>
      <c r="X397" s="25"/>
      <c r="Y397" s="25"/>
      <c r="Z397" s="25"/>
      <c r="AA397" s="25"/>
      <c r="AB397" s="25"/>
      <c r="AC397" s="25"/>
    </row>
    <row r="398" spans="1:29" s="34" customFormat="1">
      <c r="A398" s="33"/>
      <c r="C398" s="25"/>
      <c r="D398" s="25"/>
      <c r="E398" s="25"/>
      <c r="F398" s="35"/>
      <c r="G398" s="25"/>
      <c r="H398" s="25"/>
      <c r="I398" s="25"/>
      <c r="J398" s="25"/>
      <c r="K398" s="25"/>
      <c r="L398" s="25"/>
      <c r="M398" s="25"/>
      <c r="N398" s="25"/>
      <c r="O398" s="25"/>
      <c r="P398" s="25"/>
      <c r="Q398" s="25"/>
      <c r="R398" s="25"/>
      <c r="S398" s="126"/>
      <c r="T398" s="25"/>
      <c r="U398" s="25"/>
      <c r="V398" s="25"/>
      <c r="W398" s="25"/>
      <c r="X398" s="25"/>
      <c r="Y398" s="25"/>
      <c r="Z398" s="25"/>
      <c r="AA398" s="25"/>
      <c r="AB398" s="25"/>
      <c r="AC398" s="25"/>
    </row>
    <row r="399" spans="1:29" s="34" customFormat="1">
      <c r="A399" s="33"/>
      <c r="C399" s="25"/>
      <c r="D399" s="25"/>
      <c r="E399" s="25"/>
      <c r="F399" s="35"/>
      <c r="G399" s="25"/>
      <c r="H399" s="25"/>
      <c r="I399" s="25"/>
      <c r="J399" s="25"/>
      <c r="K399" s="25"/>
      <c r="L399" s="25"/>
      <c r="M399" s="25"/>
      <c r="N399" s="25"/>
      <c r="O399" s="25"/>
      <c r="P399" s="25"/>
      <c r="Q399" s="25"/>
      <c r="R399" s="25"/>
      <c r="S399" s="126"/>
      <c r="T399" s="25"/>
      <c r="U399" s="25"/>
      <c r="V399" s="25"/>
      <c r="W399" s="25"/>
      <c r="X399" s="25"/>
      <c r="Y399" s="25"/>
      <c r="Z399" s="25"/>
      <c r="AA399" s="25"/>
      <c r="AB399" s="25"/>
      <c r="AC399" s="25"/>
    </row>
    <row r="400" spans="1:29" s="34" customFormat="1">
      <c r="A400" s="33"/>
      <c r="C400" s="25"/>
      <c r="D400" s="25"/>
      <c r="E400" s="25"/>
      <c r="F400" s="35"/>
      <c r="G400" s="25"/>
      <c r="H400" s="25"/>
      <c r="I400" s="25"/>
      <c r="J400" s="25"/>
      <c r="K400" s="25"/>
      <c r="L400" s="25"/>
      <c r="M400" s="25"/>
      <c r="N400" s="25"/>
      <c r="O400" s="25"/>
      <c r="P400" s="25"/>
      <c r="Q400" s="25"/>
      <c r="R400" s="25"/>
      <c r="S400" s="126"/>
      <c r="T400" s="25"/>
      <c r="U400" s="25"/>
      <c r="V400" s="25"/>
      <c r="W400" s="25"/>
      <c r="X400" s="25"/>
      <c r="Y400" s="25"/>
      <c r="Z400" s="25"/>
      <c r="AA400" s="25"/>
      <c r="AB400" s="25"/>
      <c r="AC400" s="25"/>
    </row>
    <row r="401" spans="1:29" s="34" customFormat="1">
      <c r="A401" s="33"/>
      <c r="C401" s="25"/>
      <c r="D401" s="25"/>
      <c r="E401" s="25"/>
      <c r="F401" s="35"/>
      <c r="G401" s="25"/>
      <c r="H401" s="25"/>
      <c r="I401" s="25"/>
      <c r="J401" s="25"/>
      <c r="K401" s="25"/>
      <c r="L401" s="25"/>
      <c r="M401" s="25"/>
      <c r="N401" s="25"/>
      <c r="O401" s="25"/>
      <c r="P401" s="25"/>
      <c r="Q401" s="25"/>
      <c r="R401" s="25"/>
      <c r="S401" s="126"/>
      <c r="T401" s="25"/>
      <c r="U401" s="25"/>
      <c r="V401" s="25"/>
      <c r="W401" s="25"/>
      <c r="X401" s="25"/>
      <c r="Y401" s="25"/>
      <c r="Z401" s="25"/>
      <c r="AA401" s="25"/>
      <c r="AB401" s="25"/>
      <c r="AC401" s="25"/>
    </row>
    <row r="402" spans="1:29" s="34" customFormat="1">
      <c r="A402" s="33"/>
      <c r="C402" s="25"/>
      <c r="D402" s="25"/>
      <c r="E402" s="25"/>
      <c r="F402" s="35"/>
      <c r="G402" s="25"/>
      <c r="H402" s="25"/>
      <c r="I402" s="25"/>
      <c r="J402" s="25"/>
      <c r="K402" s="25"/>
      <c r="L402" s="25"/>
      <c r="M402" s="25"/>
      <c r="N402" s="25"/>
      <c r="O402" s="25"/>
      <c r="P402" s="25"/>
      <c r="Q402" s="25"/>
      <c r="R402" s="25"/>
      <c r="S402" s="126"/>
      <c r="T402" s="25"/>
      <c r="U402" s="25"/>
      <c r="V402" s="25"/>
      <c r="W402" s="25"/>
      <c r="X402" s="25"/>
      <c r="Y402" s="25"/>
      <c r="Z402" s="25"/>
      <c r="AA402" s="25"/>
      <c r="AB402" s="25"/>
      <c r="AC402" s="25"/>
    </row>
    <row r="403" spans="1:29" s="34" customFormat="1">
      <c r="A403" s="33"/>
      <c r="C403" s="25"/>
      <c r="D403" s="25"/>
      <c r="E403" s="25"/>
      <c r="F403" s="35"/>
      <c r="G403" s="25"/>
      <c r="H403" s="25"/>
      <c r="I403" s="25"/>
      <c r="J403" s="25"/>
      <c r="K403" s="25"/>
      <c r="L403" s="25"/>
      <c r="M403" s="25"/>
      <c r="N403" s="25"/>
      <c r="O403" s="25"/>
      <c r="P403" s="25"/>
      <c r="Q403" s="25"/>
      <c r="R403" s="25"/>
      <c r="S403" s="126"/>
      <c r="T403" s="25"/>
      <c r="U403" s="25"/>
      <c r="V403" s="25"/>
      <c r="W403" s="25"/>
      <c r="X403" s="25"/>
      <c r="Y403" s="25"/>
      <c r="Z403" s="25"/>
      <c r="AA403" s="25"/>
      <c r="AB403" s="25"/>
      <c r="AC403" s="25"/>
    </row>
    <row r="404" spans="1:29" s="34" customFormat="1">
      <c r="A404" s="33"/>
      <c r="C404" s="25"/>
      <c r="D404" s="25"/>
      <c r="E404" s="25"/>
      <c r="F404" s="35"/>
      <c r="G404" s="25"/>
      <c r="H404" s="25"/>
      <c r="I404" s="25"/>
      <c r="J404" s="25"/>
      <c r="K404" s="25"/>
      <c r="L404" s="25"/>
      <c r="M404" s="25"/>
      <c r="N404" s="25"/>
      <c r="O404" s="25"/>
      <c r="P404" s="25"/>
      <c r="Q404" s="25"/>
      <c r="R404" s="25"/>
      <c r="S404" s="126"/>
      <c r="T404" s="25"/>
      <c r="U404" s="25"/>
      <c r="V404" s="25"/>
      <c r="W404" s="25"/>
      <c r="X404" s="25"/>
      <c r="Y404" s="25"/>
      <c r="Z404" s="25"/>
      <c r="AA404" s="25"/>
      <c r="AB404" s="25"/>
      <c r="AC404" s="25"/>
    </row>
    <row r="405" spans="1:29" s="34" customFormat="1">
      <c r="A405" s="33"/>
      <c r="C405" s="25"/>
      <c r="D405" s="25"/>
      <c r="E405" s="25"/>
      <c r="F405" s="35"/>
      <c r="G405" s="25"/>
      <c r="H405" s="25"/>
      <c r="I405" s="25"/>
      <c r="J405" s="25"/>
      <c r="K405" s="25"/>
      <c r="L405" s="25"/>
      <c r="M405" s="25"/>
      <c r="N405" s="25"/>
      <c r="O405" s="25"/>
      <c r="P405" s="25"/>
      <c r="Q405" s="25"/>
      <c r="R405" s="25"/>
      <c r="S405" s="126"/>
      <c r="T405" s="25"/>
      <c r="U405" s="25"/>
      <c r="V405" s="25"/>
      <c r="W405" s="25"/>
      <c r="X405" s="25"/>
      <c r="Y405" s="25"/>
      <c r="Z405" s="25"/>
      <c r="AA405" s="25"/>
      <c r="AB405" s="25"/>
      <c r="AC405" s="25"/>
    </row>
    <row r="406" spans="1:29" s="34" customFormat="1">
      <c r="A406" s="33"/>
      <c r="C406" s="25"/>
      <c r="D406" s="25"/>
      <c r="E406" s="25"/>
      <c r="F406" s="35"/>
      <c r="G406" s="25"/>
      <c r="H406" s="25"/>
      <c r="I406" s="25"/>
      <c r="J406" s="25"/>
      <c r="K406" s="25"/>
      <c r="L406" s="25"/>
      <c r="M406" s="25"/>
      <c r="N406" s="25"/>
      <c r="O406" s="25"/>
      <c r="P406" s="25"/>
      <c r="Q406" s="25"/>
      <c r="R406" s="25"/>
      <c r="S406" s="126"/>
      <c r="T406" s="25"/>
      <c r="U406" s="25"/>
      <c r="V406" s="25"/>
      <c r="W406" s="25"/>
      <c r="X406" s="25"/>
      <c r="Y406" s="25"/>
      <c r="Z406" s="25"/>
      <c r="AA406" s="25"/>
      <c r="AB406" s="25"/>
      <c r="AC406" s="25"/>
    </row>
    <row r="407" spans="1:29" s="34" customFormat="1">
      <c r="A407" s="33"/>
      <c r="C407" s="25"/>
      <c r="D407" s="25"/>
      <c r="E407" s="25"/>
      <c r="F407" s="35"/>
      <c r="G407" s="25"/>
      <c r="H407" s="25"/>
      <c r="I407" s="25"/>
      <c r="J407" s="25"/>
      <c r="K407" s="25"/>
      <c r="L407" s="25"/>
      <c r="M407" s="25"/>
      <c r="N407" s="25"/>
      <c r="O407" s="25"/>
      <c r="P407" s="25"/>
      <c r="Q407" s="25"/>
      <c r="R407" s="25"/>
      <c r="S407" s="126"/>
      <c r="T407" s="25"/>
      <c r="U407" s="25"/>
      <c r="V407" s="25"/>
      <c r="W407" s="25"/>
      <c r="X407" s="25"/>
      <c r="Y407" s="25"/>
      <c r="Z407" s="25"/>
      <c r="AA407" s="25"/>
      <c r="AB407" s="25"/>
      <c r="AC407" s="25"/>
    </row>
    <row r="408" spans="1:29" s="34" customFormat="1">
      <c r="A408" s="33"/>
      <c r="C408" s="25"/>
      <c r="D408" s="25"/>
      <c r="E408" s="25"/>
      <c r="F408" s="35"/>
      <c r="G408" s="25"/>
      <c r="H408" s="25"/>
      <c r="I408" s="25"/>
      <c r="J408" s="25"/>
      <c r="K408" s="25"/>
      <c r="L408" s="25"/>
      <c r="M408" s="25"/>
      <c r="N408" s="25"/>
      <c r="O408" s="25"/>
      <c r="P408" s="25"/>
      <c r="Q408" s="25"/>
      <c r="R408" s="25"/>
      <c r="S408" s="126"/>
      <c r="T408" s="25"/>
      <c r="U408" s="25"/>
      <c r="V408" s="25"/>
      <c r="W408" s="25"/>
      <c r="X408" s="25"/>
      <c r="Y408" s="25"/>
      <c r="Z408" s="25"/>
      <c r="AA408" s="25"/>
      <c r="AB408" s="25"/>
      <c r="AC408" s="25"/>
    </row>
    <row r="409" spans="1:29" s="34" customFormat="1">
      <c r="A409" s="33"/>
      <c r="C409" s="25"/>
      <c r="D409" s="25"/>
      <c r="E409" s="25"/>
      <c r="F409" s="35"/>
      <c r="G409" s="25"/>
      <c r="H409" s="25"/>
      <c r="I409" s="25"/>
      <c r="J409" s="25"/>
      <c r="K409" s="25"/>
      <c r="L409" s="25"/>
      <c r="M409" s="25"/>
      <c r="N409" s="25"/>
      <c r="O409" s="25"/>
      <c r="P409" s="25"/>
      <c r="Q409" s="25"/>
      <c r="R409" s="25"/>
      <c r="S409" s="126"/>
      <c r="T409" s="25"/>
      <c r="U409" s="25"/>
      <c r="V409" s="25"/>
      <c r="W409" s="25"/>
      <c r="X409" s="25"/>
      <c r="Y409" s="25"/>
      <c r="Z409" s="25"/>
      <c r="AA409" s="25"/>
      <c r="AB409" s="25"/>
      <c r="AC409" s="25"/>
    </row>
    <row r="410" spans="1:29" s="34" customFormat="1">
      <c r="A410" s="33"/>
      <c r="C410" s="25"/>
      <c r="D410" s="25"/>
      <c r="E410" s="25"/>
      <c r="F410" s="35"/>
      <c r="G410" s="25"/>
      <c r="H410" s="25"/>
      <c r="I410" s="25"/>
      <c r="J410" s="25"/>
      <c r="K410" s="25"/>
      <c r="L410" s="25"/>
      <c r="M410" s="25"/>
      <c r="N410" s="25"/>
      <c r="O410" s="25"/>
      <c r="P410" s="25"/>
      <c r="Q410" s="25"/>
      <c r="R410" s="25"/>
      <c r="S410" s="126"/>
      <c r="T410" s="25"/>
      <c r="U410" s="25"/>
      <c r="V410" s="25"/>
      <c r="W410" s="25"/>
      <c r="X410" s="25"/>
      <c r="Y410" s="25"/>
      <c r="Z410" s="25"/>
      <c r="AA410" s="25"/>
      <c r="AB410" s="25"/>
      <c r="AC410" s="25"/>
    </row>
    <row r="411" spans="1:29" s="34" customFormat="1">
      <c r="A411" s="33"/>
      <c r="C411" s="25"/>
      <c r="D411" s="25"/>
      <c r="E411" s="25"/>
      <c r="F411" s="35"/>
      <c r="G411" s="25"/>
      <c r="H411" s="25"/>
      <c r="I411" s="25"/>
      <c r="J411" s="25"/>
      <c r="K411" s="25"/>
      <c r="L411" s="25"/>
      <c r="M411" s="25"/>
      <c r="N411" s="25"/>
      <c r="O411" s="25"/>
      <c r="P411" s="25"/>
      <c r="Q411" s="25"/>
      <c r="R411" s="25"/>
      <c r="S411" s="126"/>
      <c r="T411" s="25"/>
      <c r="U411" s="25"/>
      <c r="V411" s="25"/>
      <c r="W411" s="25"/>
      <c r="X411" s="25"/>
      <c r="Y411" s="25"/>
      <c r="Z411" s="25"/>
      <c r="AA411" s="25"/>
      <c r="AB411" s="25"/>
      <c r="AC411" s="25"/>
    </row>
    <row r="412" spans="1:29" s="34" customFormat="1">
      <c r="A412" s="33"/>
      <c r="C412" s="25"/>
      <c r="D412" s="25"/>
      <c r="E412" s="25"/>
      <c r="F412" s="35"/>
      <c r="G412" s="25"/>
      <c r="H412" s="25"/>
      <c r="I412" s="25"/>
      <c r="J412" s="25"/>
      <c r="K412" s="25"/>
      <c r="L412" s="25"/>
      <c r="M412" s="25"/>
      <c r="N412" s="25"/>
      <c r="O412" s="25"/>
      <c r="P412" s="25"/>
      <c r="Q412" s="25"/>
      <c r="R412" s="25"/>
      <c r="S412" s="126"/>
      <c r="T412" s="25"/>
      <c r="U412" s="25"/>
      <c r="V412" s="25"/>
      <c r="W412" s="25"/>
      <c r="X412" s="25"/>
      <c r="Y412" s="25"/>
      <c r="Z412" s="25"/>
      <c r="AA412" s="25"/>
      <c r="AB412" s="25"/>
      <c r="AC412" s="25"/>
    </row>
    <row r="413" spans="1:29" s="34" customFormat="1">
      <c r="A413" s="33"/>
      <c r="C413" s="25"/>
      <c r="D413" s="25"/>
      <c r="E413" s="25"/>
      <c r="F413" s="35"/>
      <c r="G413" s="25"/>
      <c r="H413" s="25"/>
      <c r="I413" s="25"/>
      <c r="J413" s="25"/>
      <c r="K413" s="25"/>
      <c r="L413" s="25"/>
      <c r="M413" s="25"/>
      <c r="N413" s="25"/>
      <c r="O413" s="25"/>
      <c r="P413" s="25"/>
      <c r="Q413" s="25"/>
      <c r="R413" s="25"/>
      <c r="S413" s="126"/>
      <c r="T413" s="25"/>
      <c r="U413" s="25"/>
      <c r="V413" s="25"/>
      <c r="W413" s="25"/>
      <c r="X413" s="25"/>
      <c r="Y413" s="25"/>
      <c r="Z413" s="25"/>
      <c r="AA413" s="25"/>
      <c r="AB413" s="25"/>
      <c r="AC413" s="25"/>
    </row>
    <row r="414" spans="1:29" s="34" customFormat="1">
      <c r="A414" s="33"/>
      <c r="C414" s="25"/>
      <c r="D414" s="25"/>
      <c r="E414" s="25"/>
      <c r="F414" s="35"/>
      <c r="G414" s="25"/>
      <c r="H414" s="25"/>
      <c r="I414" s="25"/>
      <c r="J414" s="25"/>
      <c r="K414" s="25"/>
      <c r="L414" s="25"/>
      <c r="M414" s="25"/>
      <c r="N414" s="25"/>
      <c r="O414" s="25"/>
      <c r="P414" s="25"/>
      <c r="Q414" s="25"/>
      <c r="R414" s="25"/>
      <c r="S414" s="126"/>
      <c r="T414" s="25"/>
      <c r="U414" s="25"/>
      <c r="V414" s="25"/>
      <c r="W414" s="25"/>
      <c r="X414" s="25"/>
      <c r="Y414" s="25"/>
      <c r="Z414" s="25"/>
      <c r="AA414" s="25"/>
      <c r="AB414" s="25"/>
      <c r="AC414" s="25"/>
    </row>
    <row r="415" spans="1:29" s="34" customFormat="1">
      <c r="A415" s="33"/>
      <c r="C415" s="25"/>
      <c r="D415" s="25"/>
      <c r="E415" s="25"/>
      <c r="F415" s="35"/>
      <c r="G415" s="25"/>
      <c r="H415" s="25"/>
      <c r="I415" s="25"/>
      <c r="J415" s="25"/>
      <c r="K415" s="25"/>
      <c r="L415" s="25"/>
      <c r="M415" s="25"/>
      <c r="N415" s="25"/>
      <c r="O415" s="25"/>
      <c r="P415" s="25"/>
      <c r="Q415" s="25"/>
      <c r="R415" s="25"/>
      <c r="S415" s="126"/>
      <c r="T415" s="25"/>
      <c r="U415" s="25"/>
      <c r="V415" s="25"/>
      <c r="W415" s="25"/>
      <c r="X415" s="25"/>
      <c r="Y415" s="25"/>
      <c r="Z415" s="25"/>
      <c r="AA415" s="25"/>
      <c r="AB415" s="25"/>
      <c r="AC415" s="25"/>
    </row>
    <row r="416" spans="1:29" s="34" customFormat="1">
      <c r="A416" s="33"/>
      <c r="C416" s="25"/>
      <c r="D416" s="25"/>
      <c r="E416" s="25"/>
      <c r="F416" s="35"/>
      <c r="G416" s="25"/>
      <c r="H416" s="25"/>
      <c r="I416" s="25"/>
      <c r="J416" s="25"/>
      <c r="K416" s="25"/>
      <c r="L416" s="25"/>
      <c r="M416" s="25"/>
      <c r="N416" s="25"/>
      <c r="O416" s="25"/>
      <c r="P416" s="25"/>
      <c r="Q416" s="25"/>
      <c r="R416" s="25"/>
      <c r="S416" s="126"/>
      <c r="T416" s="25"/>
      <c r="U416" s="25"/>
      <c r="V416" s="25"/>
      <c r="W416" s="25"/>
      <c r="X416" s="25"/>
      <c r="Y416" s="25"/>
      <c r="Z416" s="25"/>
      <c r="AA416" s="25"/>
      <c r="AB416" s="25"/>
      <c r="AC416" s="25"/>
    </row>
    <row r="417" spans="1:29" s="34" customFormat="1">
      <c r="A417" s="33"/>
      <c r="C417" s="25"/>
      <c r="D417" s="25"/>
      <c r="E417" s="25"/>
      <c r="F417" s="35"/>
      <c r="G417" s="25"/>
      <c r="H417" s="25"/>
      <c r="I417" s="25"/>
      <c r="J417" s="25"/>
      <c r="K417" s="25"/>
      <c r="L417" s="25"/>
      <c r="M417" s="25"/>
      <c r="N417" s="25"/>
      <c r="O417" s="25"/>
      <c r="P417" s="25"/>
      <c r="Q417" s="25"/>
      <c r="R417" s="25"/>
      <c r="S417" s="126"/>
      <c r="T417" s="25"/>
      <c r="U417" s="25"/>
      <c r="V417" s="25"/>
      <c r="W417" s="25"/>
      <c r="X417" s="25"/>
      <c r="Y417" s="25"/>
      <c r="Z417" s="25"/>
      <c r="AA417" s="25"/>
      <c r="AB417" s="25"/>
      <c r="AC417" s="25"/>
    </row>
    <row r="418" spans="1:29" s="34" customFormat="1">
      <c r="A418" s="33"/>
      <c r="C418" s="25"/>
      <c r="D418" s="25"/>
      <c r="E418" s="25"/>
      <c r="F418" s="35"/>
      <c r="G418" s="25"/>
      <c r="H418" s="25"/>
      <c r="I418" s="25"/>
      <c r="J418" s="25"/>
      <c r="K418" s="25"/>
      <c r="L418" s="25"/>
      <c r="M418" s="25"/>
      <c r="N418" s="25"/>
      <c r="O418" s="25"/>
      <c r="P418" s="25"/>
      <c r="Q418" s="25"/>
      <c r="R418" s="25"/>
      <c r="S418" s="126"/>
      <c r="T418" s="25"/>
      <c r="U418" s="25"/>
      <c r="V418" s="25"/>
      <c r="W418" s="25"/>
      <c r="X418" s="25"/>
      <c r="Y418" s="25"/>
      <c r="Z418" s="25"/>
      <c r="AA418" s="25"/>
      <c r="AB418" s="25"/>
      <c r="AC418" s="25"/>
    </row>
    <row r="419" spans="1:29" s="34" customFormat="1">
      <c r="A419" s="33"/>
      <c r="C419" s="25"/>
      <c r="D419" s="25"/>
      <c r="E419" s="25"/>
      <c r="F419" s="35"/>
      <c r="G419" s="25"/>
      <c r="H419" s="25"/>
      <c r="I419" s="25"/>
      <c r="J419" s="25"/>
      <c r="K419" s="25"/>
      <c r="L419" s="25"/>
      <c r="M419" s="25"/>
      <c r="N419" s="25"/>
      <c r="O419" s="25"/>
      <c r="P419" s="25"/>
      <c r="Q419" s="25"/>
      <c r="R419" s="25"/>
      <c r="S419" s="126"/>
      <c r="T419" s="25"/>
      <c r="U419" s="25"/>
      <c r="V419" s="25"/>
      <c r="W419" s="25"/>
      <c r="X419" s="25"/>
      <c r="Y419" s="25"/>
      <c r="Z419" s="25"/>
      <c r="AA419" s="25"/>
      <c r="AB419" s="25"/>
      <c r="AC419" s="25"/>
    </row>
    <row r="420" spans="1:29" s="34" customFormat="1">
      <c r="A420" s="33"/>
      <c r="C420" s="25"/>
      <c r="D420" s="25"/>
      <c r="E420" s="25"/>
      <c r="F420" s="35"/>
      <c r="G420" s="25"/>
      <c r="H420" s="25"/>
      <c r="I420" s="25"/>
      <c r="J420" s="25"/>
      <c r="K420" s="25"/>
      <c r="L420" s="25"/>
      <c r="M420" s="25"/>
      <c r="N420" s="25"/>
      <c r="O420" s="25"/>
      <c r="P420" s="25"/>
      <c r="Q420" s="25"/>
      <c r="R420" s="25"/>
      <c r="S420" s="126"/>
      <c r="T420" s="25"/>
      <c r="U420" s="25"/>
      <c r="V420" s="25"/>
      <c r="W420" s="25"/>
      <c r="X420" s="25"/>
      <c r="Y420" s="25"/>
      <c r="Z420" s="25"/>
      <c r="AA420" s="25"/>
      <c r="AB420" s="25"/>
      <c r="AC420" s="25"/>
    </row>
    <row r="421" spans="1:29" s="34" customFormat="1">
      <c r="A421" s="33"/>
      <c r="C421" s="25"/>
      <c r="D421" s="25"/>
      <c r="E421" s="25"/>
      <c r="F421" s="35"/>
      <c r="G421" s="25"/>
      <c r="H421" s="25"/>
      <c r="I421" s="25"/>
      <c r="J421" s="25"/>
      <c r="K421" s="25"/>
      <c r="L421" s="25"/>
      <c r="M421" s="25"/>
      <c r="N421" s="25"/>
      <c r="O421" s="25"/>
      <c r="P421" s="25"/>
      <c r="Q421" s="25"/>
      <c r="R421" s="25"/>
      <c r="S421" s="126"/>
      <c r="T421" s="25"/>
      <c r="U421" s="25"/>
      <c r="V421" s="25"/>
      <c r="W421" s="25"/>
      <c r="X421" s="25"/>
      <c r="Y421" s="25"/>
      <c r="Z421" s="25"/>
      <c r="AA421" s="25"/>
      <c r="AB421" s="25"/>
      <c r="AC421" s="25"/>
    </row>
    <row r="422" spans="1:29" s="34" customFormat="1">
      <c r="A422" s="33"/>
      <c r="C422" s="25"/>
      <c r="D422" s="25"/>
      <c r="E422" s="25"/>
      <c r="F422" s="35"/>
      <c r="G422" s="25"/>
      <c r="H422" s="25"/>
      <c r="I422" s="25"/>
      <c r="J422" s="25"/>
      <c r="K422" s="25"/>
      <c r="L422" s="25"/>
      <c r="M422" s="25"/>
      <c r="N422" s="25"/>
      <c r="O422" s="25"/>
      <c r="P422" s="25"/>
      <c r="Q422" s="25"/>
      <c r="R422" s="25"/>
      <c r="S422" s="126"/>
      <c r="T422" s="25"/>
      <c r="U422" s="25"/>
      <c r="V422" s="25"/>
      <c r="W422" s="25"/>
      <c r="X422" s="25"/>
      <c r="Y422" s="25"/>
      <c r="Z422" s="25"/>
      <c r="AA422" s="25"/>
      <c r="AB422" s="25"/>
      <c r="AC422" s="25"/>
    </row>
    <row r="423" spans="1:29" s="34" customFormat="1">
      <c r="A423" s="33"/>
      <c r="C423" s="25"/>
      <c r="D423" s="25"/>
      <c r="E423" s="25"/>
      <c r="F423" s="35"/>
      <c r="G423" s="25"/>
      <c r="H423" s="25"/>
      <c r="I423" s="25"/>
      <c r="J423" s="25"/>
      <c r="K423" s="25"/>
      <c r="L423" s="25"/>
      <c r="M423" s="25"/>
      <c r="N423" s="25"/>
      <c r="O423" s="25"/>
      <c r="P423" s="25"/>
      <c r="Q423" s="25"/>
      <c r="R423" s="25"/>
      <c r="S423" s="126"/>
      <c r="T423" s="25"/>
      <c r="U423" s="25"/>
      <c r="V423" s="25"/>
      <c r="W423" s="25"/>
      <c r="X423" s="25"/>
      <c r="Y423" s="25"/>
      <c r="Z423" s="25"/>
      <c r="AA423" s="25"/>
      <c r="AB423" s="25"/>
      <c r="AC423" s="25"/>
    </row>
    <row r="424" spans="1:29" s="34" customFormat="1">
      <c r="A424" s="33"/>
      <c r="C424" s="25"/>
      <c r="D424" s="25"/>
      <c r="E424" s="25"/>
      <c r="F424" s="35"/>
      <c r="G424" s="25"/>
      <c r="H424" s="25"/>
      <c r="I424" s="25"/>
      <c r="J424" s="25"/>
      <c r="K424" s="25"/>
      <c r="L424" s="25"/>
      <c r="M424" s="25"/>
      <c r="N424" s="25"/>
      <c r="O424" s="25"/>
      <c r="P424" s="25"/>
      <c r="Q424" s="25"/>
      <c r="R424" s="25"/>
      <c r="S424" s="126"/>
      <c r="T424" s="25"/>
      <c r="U424" s="25"/>
      <c r="V424" s="25"/>
      <c r="W424" s="25"/>
      <c r="X424" s="25"/>
      <c r="Y424" s="25"/>
      <c r="Z424" s="25"/>
      <c r="AA424" s="25"/>
      <c r="AB424" s="25"/>
      <c r="AC424" s="25"/>
    </row>
    <row r="425" spans="1:29" s="34" customFormat="1">
      <c r="A425" s="33"/>
      <c r="C425" s="25"/>
      <c r="D425" s="25"/>
      <c r="E425" s="25"/>
      <c r="F425" s="35"/>
      <c r="G425" s="25"/>
      <c r="H425" s="25"/>
      <c r="I425" s="25"/>
      <c r="J425" s="25"/>
      <c r="K425" s="25"/>
      <c r="L425" s="25"/>
      <c r="M425" s="25"/>
      <c r="N425" s="25"/>
      <c r="O425" s="25"/>
      <c r="P425" s="25"/>
      <c r="Q425" s="25"/>
      <c r="R425" s="25"/>
      <c r="S425" s="126"/>
      <c r="T425" s="25"/>
      <c r="U425" s="25"/>
      <c r="V425" s="25"/>
      <c r="W425" s="25"/>
      <c r="X425" s="25"/>
      <c r="Y425" s="25"/>
      <c r="Z425" s="25"/>
      <c r="AA425" s="25"/>
      <c r="AB425" s="25"/>
      <c r="AC425" s="25"/>
    </row>
    <row r="426" spans="1:29" s="34" customFormat="1">
      <c r="A426" s="33"/>
      <c r="C426" s="25"/>
      <c r="D426" s="25"/>
      <c r="E426" s="25"/>
      <c r="F426" s="35"/>
      <c r="G426" s="25"/>
      <c r="H426" s="25"/>
      <c r="I426" s="25"/>
      <c r="J426" s="25"/>
      <c r="K426" s="25"/>
      <c r="L426" s="25"/>
      <c r="M426" s="25"/>
      <c r="N426" s="25"/>
      <c r="O426" s="25"/>
      <c r="P426" s="25"/>
      <c r="Q426" s="25"/>
      <c r="R426" s="25"/>
      <c r="S426" s="126"/>
      <c r="T426" s="25"/>
      <c r="U426" s="25"/>
      <c r="V426" s="25"/>
      <c r="W426" s="25"/>
      <c r="X426" s="25"/>
      <c r="Y426" s="25"/>
      <c r="Z426" s="25"/>
      <c r="AA426" s="25"/>
      <c r="AB426" s="25"/>
      <c r="AC426" s="25"/>
    </row>
    <row r="427" spans="1:29" s="34" customFormat="1">
      <c r="A427" s="33"/>
      <c r="C427" s="25"/>
      <c r="D427" s="25"/>
      <c r="E427" s="25"/>
      <c r="F427" s="35"/>
      <c r="G427" s="25"/>
      <c r="H427" s="25"/>
      <c r="I427" s="25"/>
      <c r="J427" s="25"/>
      <c r="K427" s="25"/>
      <c r="L427" s="25"/>
      <c r="M427" s="25"/>
      <c r="N427" s="25"/>
      <c r="O427" s="25"/>
      <c r="P427" s="25"/>
      <c r="Q427" s="25"/>
      <c r="R427" s="25"/>
      <c r="S427" s="126"/>
      <c r="T427" s="25"/>
      <c r="U427" s="25"/>
      <c r="V427" s="25"/>
      <c r="W427" s="25"/>
      <c r="X427" s="25"/>
      <c r="Y427" s="25"/>
      <c r="Z427" s="25"/>
      <c r="AA427" s="25"/>
      <c r="AB427" s="25"/>
      <c r="AC427" s="25"/>
    </row>
    <row r="428" spans="1:29" s="34" customFormat="1">
      <c r="A428" s="33"/>
      <c r="C428" s="25"/>
      <c r="D428" s="25"/>
      <c r="E428" s="25"/>
      <c r="F428" s="35"/>
      <c r="G428" s="25"/>
      <c r="H428" s="25"/>
      <c r="I428" s="25"/>
      <c r="J428" s="25"/>
      <c r="K428" s="25"/>
      <c r="L428" s="25"/>
      <c r="M428" s="25"/>
      <c r="N428" s="25"/>
      <c r="O428" s="25"/>
      <c r="P428" s="25"/>
      <c r="Q428" s="25"/>
      <c r="R428" s="25"/>
      <c r="S428" s="126"/>
      <c r="T428" s="25"/>
      <c r="U428" s="25"/>
      <c r="V428" s="25"/>
      <c r="W428" s="25"/>
      <c r="X428" s="25"/>
      <c r="Y428" s="25"/>
      <c r="Z428" s="25"/>
      <c r="AA428" s="25"/>
      <c r="AB428" s="25"/>
      <c r="AC428" s="25"/>
    </row>
    <row r="429" spans="1:29" s="34" customFormat="1">
      <c r="A429" s="33"/>
      <c r="C429" s="25"/>
      <c r="D429" s="25"/>
      <c r="E429" s="25"/>
      <c r="F429" s="35"/>
      <c r="G429" s="25"/>
      <c r="H429" s="25"/>
      <c r="I429" s="25"/>
      <c r="J429" s="25"/>
      <c r="K429" s="25"/>
      <c r="L429" s="25"/>
      <c r="M429" s="25"/>
      <c r="N429" s="25"/>
      <c r="O429" s="25"/>
      <c r="P429" s="25"/>
      <c r="Q429" s="25"/>
      <c r="R429" s="25"/>
      <c r="S429" s="126"/>
      <c r="T429" s="25"/>
      <c r="U429" s="25"/>
      <c r="V429" s="25"/>
      <c r="W429" s="25"/>
      <c r="X429" s="25"/>
      <c r="Y429" s="25"/>
      <c r="Z429" s="25"/>
      <c r="AA429" s="25"/>
      <c r="AB429" s="25"/>
      <c r="AC429" s="25"/>
    </row>
    <row r="430" spans="1:29" s="34" customFormat="1">
      <c r="A430" s="33"/>
      <c r="C430" s="25"/>
      <c r="D430" s="25"/>
      <c r="E430" s="25"/>
      <c r="F430" s="35"/>
      <c r="G430" s="25"/>
      <c r="H430" s="25"/>
      <c r="I430" s="25"/>
      <c r="J430" s="25"/>
      <c r="K430" s="25"/>
      <c r="L430" s="25"/>
      <c r="M430" s="25"/>
      <c r="N430" s="25"/>
      <c r="O430" s="25"/>
      <c r="P430" s="25"/>
      <c r="Q430" s="25"/>
      <c r="R430" s="25"/>
      <c r="S430" s="126"/>
      <c r="T430" s="25"/>
      <c r="U430" s="25"/>
      <c r="V430" s="25"/>
      <c r="W430" s="25"/>
      <c r="X430" s="25"/>
      <c r="Y430" s="25"/>
      <c r="Z430" s="25"/>
      <c r="AA430" s="25"/>
      <c r="AB430" s="25"/>
      <c r="AC430" s="25"/>
    </row>
    <row r="431" spans="1:29" s="34" customFormat="1">
      <c r="A431" s="33"/>
      <c r="C431" s="25"/>
      <c r="D431" s="25"/>
      <c r="E431" s="25"/>
      <c r="F431" s="35"/>
      <c r="G431" s="25"/>
      <c r="H431" s="25"/>
      <c r="I431" s="25"/>
      <c r="J431" s="25"/>
      <c r="K431" s="25"/>
      <c r="L431" s="25"/>
      <c r="M431" s="25"/>
      <c r="N431" s="25"/>
      <c r="O431" s="25"/>
      <c r="P431" s="25"/>
      <c r="Q431" s="25"/>
      <c r="R431" s="25"/>
      <c r="S431" s="126"/>
      <c r="T431" s="25"/>
      <c r="U431" s="25"/>
      <c r="V431" s="25"/>
      <c r="W431" s="25"/>
      <c r="X431" s="25"/>
      <c r="Y431" s="25"/>
      <c r="Z431" s="25"/>
      <c r="AA431" s="25"/>
      <c r="AB431" s="25"/>
      <c r="AC431" s="25"/>
    </row>
    <row r="432" spans="1:29" s="34" customFormat="1">
      <c r="A432" s="33"/>
      <c r="C432" s="25"/>
      <c r="D432" s="25"/>
      <c r="E432" s="25"/>
      <c r="F432" s="35"/>
      <c r="G432" s="25"/>
      <c r="H432" s="25"/>
      <c r="I432" s="25"/>
      <c r="J432" s="25"/>
      <c r="K432" s="25"/>
      <c r="L432" s="25"/>
      <c r="M432" s="25"/>
      <c r="N432" s="25"/>
      <c r="O432" s="25"/>
      <c r="P432" s="25"/>
      <c r="Q432" s="25"/>
      <c r="R432" s="25"/>
      <c r="S432" s="126"/>
      <c r="T432" s="25"/>
      <c r="U432" s="25"/>
      <c r="V432" s="25"/>
      <c r="W432" s="25"/>
      <c r="X432" s="25"/>
      <c r="Y432" s="25"/>
      <c r="Z432" s="25"/>
      <c r="AA432" s="25"/>
      <c r="AB432" s="25"/>
      <c r="AC432" s="25"/>
    </row>
    <row r="433" spans="1:29" s="34" customFormat="1">
      <c r="A433" s="33"/>
      <c r="C433" s="25"/>
      <c r="D433" s="25"/>
      <c r="E433" s="25"/>
      <c r="F433" s="35"/>
      <c r="G433" s="25"/>
      <c r="H433" s="25"/>
      <c r="I433" s="25"/>
      <c r="J433" s="25"/>
      <c r="K433" s="25"/>
      <c r="L433" s="25"/>
      <c r="M433" s="25"/>
      <c r="N433" s="25"/>
      <c r="O433" s="25"/>
      <c r="P433" s="25"/>
      <c r="Q433" s="25"/>
      <c r="R433" s="25"/>
      <c r="S433" s="126"/>
      <c r="T433" s="25"/>
      <c r="U433" s="25"/>
      <c r="V433" s="25"/>
      <c r="W433" s="25"/>
      <c r="X433" s="25"/>
      <c r="Y433" s="25"/>
      <c r="Z433" s="25"/>
      <c r="AA433" s="25"/>
      <c r="AB433" s="25"/>
      <c r="AC433" s="25"/>
    </row>
    <row r="434" spans="1:29" s="34" customFormat="1">
      <c r="A434" s="33"/>
      <c r="C434" s="25"/>
      <c r="D434" s="25"/>
      <c r="E434" s="25"/>
      <c r="F434" s="35"/>
      <c r="G434" s="25"/>
      <c r="H434" s="25"/>
      <c r="I434" s="25"/>
      <c r="J434" s="25"/>
      <c r="K434" s="25"/>
      <c r="L434" s="25"/>
      <c r="M434" s="25"/>
      <c r="N434" s="25"/>
      <c r="O434" s="25"/>
      <c r="P434" s="25"/>
      <c r="Q434" s="25"/>
      <c r="R434" s="25"/>
      <c r="S434" s="126"/>
      <c r="T434" s="25"/>
      <c r="U434" s="25"/>
      <c r="V434" s="25"/>
      <c r="W434" s="25"/>
      <c r="X434" s="25"/>
      <c r="Y434" s="25"/>
      <c r="Z434" s="25"/>
      <c r="AA434" s="25"/>
      <c r="AB434" s="25"/>
      <c r="AC434" s="25"/>
    </row>
    <row r="435" spans="1:29" s="34" customFormat="1">
      <c r="A435" s="33"/>
      <c r="C435" s="25"/>
      <c r="D435" s="25"/>
      <c r="E435" s="25"/>
      <c r="F435" s="35"/>
      <c r="G435" s="25"/>
      <c r="H435" s="25"/>
      <c r="I435" s="25"/>
      <c r="J435" s="25"/>
      <c r="K435" s="25"/>
      <c r="L435" s="25"/>
      <c r="M435" s="25"/>
      <c r="N435" s="25"/>
      <c r="O435" s="25"/>
      <c r="P435" s="25"/>
      <c r="Q435" s="25"/>
      <c r="R435" s="25"/>
      <c r="S435" s="126"/>
      <c r="T435" s="25"/>
      <c r="U435" s="25"/>
      <c r="V435" s="25"/>
      <c r="W435" s="25"/>
      <c r="X435" s="25"/>
      <c r="Y435" s="25"/>
      <c r="Z435" s="25"/>
      <c r="AA435" s="25"/>
      <c r="AB435" s="25"/>
      <c r="AC435" s="25"/>
    </row>
    <row r="436" spans="1:29" s="34" customFormat="1">
      <c r="A436" s="33"/>
      <c r="C436" s="25"/>
      <c r="D436" s="25"/>
      <c r="E436" s="25"/>
      <c r="F436" s="35"/>
      <c r="G436" s="25"/>
      <c r="H436" s="25"/>
      <c r="I436" s="25"/>
      <c r="J436" s="25"/>
      <c r="K436" s="25"/>
      <c r="L436" s="25"/>
      <c r="M436" s="25"/>
      <c r="N436" s="25"/>
      <c r="O436" s="25"/>
      <c r="P436" s="25"/>
      <c r="Q436" s="25"/>
      <c r="R436" s="25"/>
      <c r="S436" s="126"/>
      <c r="T436" s="25"/>
      <c r="U436" s="25"/>
      <c r="V436" s="25"/>
      <c r="W436" s="25"/>
      <c r="X436" s="25"/>
      <c r="Y436" s="25"/>
      <c r="Z436" s="25"/>
      <c r="AA436" s="25"/>
      <c r="AB436" s="25"/>
      <c r="AC436" s="25"/>
    </row>
    <row r="437" spans="1:29" s="34" customFormat="1">
      <c r="A437" s="33"/>
      <c r="C437" s="25"/>
      <c r="D437" s="25"/>
      <c r="E437" s="25"/>
      <c r="F437" s="35"/>
      <c r="G437" s="25"/>
      <c r="H437" s="25"/>
      <c r="I437" s="25"/>
      <c r="J437" s="25"/>
      <c r="K437" s="25"/>
      <c r="L437" s="25"/>
      <c r="M437" s="25"/>
      <c r="N437" s="25"/>
      <c r="O437" s="25"/>
      <c r="P437" s="25"/>
      <c r="Q437" s="25"/>
      <c r="R437" s="25"/>
      <c r="S437" s="126"/>
      <c r="T437" s="25"/>
      <c r="U437" s="25"/>
      <c r="V437" s="25"/>
      <c r="W437" s="25"/>
      <c r="X437" s="25"/>
      <c r="Y437" s="25"/>
      <c r="Z437" s="25"/>
      <c r="AA437" s="25"/>
      <c r="AB437" s="25"/>
      <c r="AC437" s="25"/>
    </row>
    <row r="438" spans="1:29" s="34" customFormat="1">
      <c r="A438" s="33"/>
      <c r="C438" s="25"/>
      <c r="D438" s="25"/>
      <c r="E438" s="25"/>
      <c r="F438" s="35"/>
      <c r="G438" s="25"/>
      <c r="H438" s="25"/>
      <c r="I438" s="25"/>
      <c r="J438" s="25"/>
      <c r="K438" s="25"/>
      <c r="L438" s="25"/>
      <c r="M438" s="25"/>
      <c r="N438" s="25"/>
      <c r="O438" s="25"/>
      <c r="P438" s="25"/>
      <c r="Q438" s="25"/>
      <c r="R438" s="25"/>
      <c r="S438" s="126"/>
      <c r="T438" s="25"/>
      <c r="U438" s="25"/>
      <c r="V438" s="25"/>
      <c r="W438" s="25"/>
      <c r="X438" s="25"/>
      <c r="Y438" s="25"/>
      <c r="Z438" s="25"/>
      <c r="AA438" s="25"/>
      <c r="AB438" s="25"/>
      <c r="AC438" s="25"/>
    </row>
    <row r="439" spans="1:29" s="34" customFormat="1">
      <c r="A439" s="33"/>
      <c r="C439" s="25"/>
      <c r="D439" s="25"/>
      <c r="E439" s="25"/>
      <c r="F439" s="35"/>
      <c r="G439" s="25"/>
      <c r="H439" s="25"/>
      <c r="I439" s="25"/>
      <c r="J439" s="25"/>
      <c r="K439" s="25"/>
      <c r="L439" s="25"/>
      <c r="M439" s="25"/>
      <c r="N439" s="25"/>
      <c r="O439" s="25"/>
      <c r="P439" s="25"/>
      <c r="Q439" s="25"/>
      <c r="R439" s="25"/>
      <c r="S439" s="126"/>
      <c r="T439" s="25"/>
      <c r="U439" s="25"/>
      <c r="V439" s="25"/>
      <c r="W439" s="25"/>
      <c r="X439" s="25"/>
      <c r="Y439" s="25"/>
      <c r="Z439" s="25"/>
      <c r="AA439" s="25"/>
      <c r="AB439" s="25"/>
      <c r="AC439" s="25"/>
    </row>
    <row r="440" spans="1:29" s="34" customFormat="1">
      <c r="A440" s="33"/>
      <c r="C440" s="25"/>
      <c r="D440" s="25"/>
      <c r="E440" s="25"/>
      <c r="F440" s="35"/>
      <c r="G440" s="25"/>
      <c r="H440" s="25"/>
      <c r="I440" s="25"/>
      <c r="J440" s="25"/>
      <c r="K440" s="25"/>
      <c r="L440" s="25"/>
      <c r="M440" s="25"/>
      <c r="N440" s="25"/>
      <c r="O440" s="25"/>
      <c r="P440" s="25"/>
      <c r="Q440" s="25"/>
      <c r="R440" s="25"/>
      <c r="S440" s="126"/>
      <c r="T440" s="25"/>
      <c r="U440" s="25"/>
      <c r="V440" s="25"/>
      <c r="W440" s="25"/>
      <c r="X440" s="25"/>
      <c r="Y440" s="25"/>
      <c r="Z440" s="25"/>
      <c r="AA440" s="25"/>
      <c r="AB440" s="25"/>
      <c r="AC440" s="25"/>
    </row>
    <row r="441" spans="1:29" s="34" customFormat="1">
      <c r="A441" s="33"/>
      <c r="C441" s="25"/>
      <c r="D441" s="25"/>
      <c r="E441" s="25"/>
      <c r="F441" s="35"/>
      <c r="G441" s="25"/>
      <c r="H441" s="25"/>
      <c r="I441" s="25"/>
      <c r="J441" s="25"/>
      <c r="K441" s="25"/>
      <c r="L441" s="25"/>
      <c r="M441" s="25"/>
      <c r="N441" s="25"/>
      <c r="O441" s="25"/>
      <c r="P441" s="25"/>
      <c r="Q441" s="25"/>
      <c r="R441" s="25"/>
      <c r="S441" s="126"/>
      <c r="T441" s="25"/>
      <c r="U441" s="25"/>
      <c r="V441" s="25"/>
      <c r="W441" s="25"/>
      <c r="X441" s="25"/>
      <c r="Y441" s="25"/>
      <c r="Z441" s="25"/>
      <c r="AA441" s="25"/>
      <c r="AB441" s="25"/>
      <c r="AC441" s="25"/>
    </row>
    <row r="442" spans="1:29" s="34" customFormat="1">
      <c r="A442" s="33"/>
      <c r="C442" s="25"/>
      <c r="D442" s="25"/>
      <c r="E442" s="25"/>
      <c r="F442" s="35"/>
      <c r="G442" s="25"/>
      <c r="H442" s="25"/>
      <c r="I442" s="25"/>
      <c r="J442" s="25"/>
      <c r="K442" s="25"/>
      <c r="L442" s="25"/>
      <c r="M442" s="25"/>
      <c r="N442" s="25"/>
      <c r="O442" s="25"/>
      <c r="P442" s="25"/>
      <c r="Q442" s="25"/>
      <c r="R442" s="25"/>
      <c r="S442" s="126"/>
      <c r="T442" s="25"/>
      <c r="U442" s="25"/>
      <c r="V442" s="25"/>
      <c r="W442" s="25"/>
      <c r="X442" s="25"/>
      <c r="Y442" s="25"/>
      <c r="Z442" s="25"/>
      <c r="AA442" s="25"/>
      <c r="AB442" s="25"/>
      <c r="AC442" s="25"/>
    </row>
    <row r="443" spans="1:29" s="34" customFormat="1">
      <c r="A443" s="33"/>
      <c r="C443" s="25"/>
      <c r="D443" s="25"/>
      <c r="E443" s="25"/>
      <c r="F443" s="35"/>
      <c r="G443" s="25"/>
      <c r="H443" s="25"/>
      <c r="I443" s="25"/>
      <c r="J443" s="25"/>
      <c r="K443" s="25"/>
      <c r="L443" s="25"/>
      <c r="M443" s="25"/>
      <c r="N443" s="25"/>
      <c r="O443" s="25"/>
      <c r="P443" s="25"/>
      <c r="Q443" s="25"/>
      <c r="R443" s="25"/>
      <c r="S443" s="126"/>
      <c r="T443" s="25"/>
      <c r="U443" s="25"/>
      <c r="V443" s="25"/>
      <c r="W443" s="25"/>
      <c r="X443" s="25"/>
      <c r="Y443" s="25"/>
      <c r="Z443" s="25"/>
      <c r="AA443" s="25"/>
      <c r="AB443" s="25"/>
      <c r="AC443" s="25"/>
    </row>
  </sheetData>
  <sortState ref="A2:U340">
    <sortCondition ref="D1"/>
  </sortState>
  <mergeCells count="2">
    <mergeCell ref="D330:G330"/>
    <mergeCell ref="K333:Q333"/>
  </mergeCells>
  <printOptions horizontalCentered="1"/>
  <pageMargins left="0" right="0" top="0.1" bottom="0" header="0" footer="0"/>
  <pageSetup paperSize="9" scale="9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11"/>
  <sheetViews>
    <sheetView workbookViewId="0">
      <selection activeCell="D176" sqref="D176"/>
    </sheetView>
  </sheetViews>
  <sheetFormatPr defaultRowHeight="15"/>
  <cols>
    <col min="1" max="1" width="9" style="25" customWidth="1"/>
    <col min="2" max="2" width="13.875" style="34" customWidth="1"/>
    <col min="3" max="3" width="2.625" style="25" customWidth="1"/>
    <col min="4" max="4" width="20.75" style="25" customWidth="1"/>
    <col min="5" max="5" width="24.375" style="25" customWidth="1"/>
    <col min="6" max="6" width="4.75" style="35" customWidth="1"/>
    <col min="7" max="7" width="18.125" style="25" customWidth="1"/>
    <col min="8" max="8" width="2.375" style="25" hidden="1" customWidth="1"/>
    <col min="9" max="9" width="3" style="25" customWidth="1"/>
    <col min="10" max="10" width="4.25" style="25" customWidth="1"/>
    <col min="11" max="11" width="3.375" style="25" customWidth="1"/>
    <col min="12" max="13" width="5.25" style="25" hidden="1" customWidth="1"/>
    <col min="14" max="14" width="4.125" style="25" hidden="1" customWidth="1"/>
    <col min="15" max="15" width="3.875" style="25" hidden="1" customWidth="1"/>
    <col min="16" max="16" width="3.375" style="25" hidden="1" customWidth="1"/>
    <col min="17" max="17" width="4.75" style="25" hidden="1" customWidth="1"/>
    <col min="18" max="18" width="5.75" style="25" hidden="1" customWidth="1"/>
    <col min="19" max="19" width="5.375" style="25" hidden="1" customWidth="1"/>
    <col min="20" max="20" width="5.5" style="25" hidden="1" customWidth="1"/>
    <col min="21" max="21" width="6.875" style="25" hidden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7" customFormat="1" hidden="1">
      <c r="A2" s="30" t="s">
        <v>70</v>
      </c>
      <c r="B2" s="8" t="s">
        <v>51</v>
      </c>
      <c r="C2" s="9"/>
      <c r="D2" s="10" t="s">
        <v>13</v>
      </c>
      <c r="E2" s="10" t="s">
        <v>117</v>
      </c>
      <c r="F2" s="11">
        <v>2</v>
      </c>
      <c r="G2" s="11" t="s">
        <v>75</v>
      </c>
      <c r="H2" s="9"/>
      <c r="I2" s="9">
        <v>1</v>
      </c>
      <c r="J2" s="9">
        <v>15</v>
      </c>
      <c r="K2" s="9">
        <f>J2-I2+1</f>
        <v>15</v>
      </c>
      <c r="L2" s="9">
        <v>45</v>
      </c>
      <c r="M2" s="9"/>
      <c r="N2" s="12">
        <f>L2/K2</f>
        <v>3</v>
      </c>
      <c r="O2" s="13">
        <f>M2/5</f>
        <v>0</v>
      </c>
      <c r="P2" s="14"/>
      <c r="Q2" s="15">
        <f>IF(K2=0,0,L2)</f>
        <v>45</v>
      </c>
      <c r="R2" s="16">
        <f>IF(K2=0,0,M2/1.5)</f>
        <v>0</v>
      </c>
      <c r="S2" s="15">
        <f>P2+Q2+R2</f>
        <v>45</v>
      </c>
    </row>
    <row r="3" spans="1:21" s="27" customFormat="1" ht="16.5" hidden="1" customHeight="1">
      <c r="A3" s="30" t="s">
        <v>70</v>
      </c>
      <c r="B3" s="8" t="s">
        <v>53</v>
      </c>
      <c r="C3" s="9"/>
      <c r="D3" s="8" t="s">
        <v>13</v>
      </c>
      <c r="E3" s="10" t="s">
        <v>117</v>
      </c>
      <c r="F3" s="11">
        <v>2</v>
      </c>
      <c r="G3" s="11" t="s">
        <v>83</v>
      </c>
      <c r="H3" s="9"/>
      <c r="I3" s="9">
        <v>1</v>
      </c>
      <c r="J3" s="9">
        <v>15</v>
      </c>
      <c r="K3" s="9">
        <f>J3-I3+1</f>
        <v>15</v>
      </c>
      <c r="L3" s="9">
        <v>45</v>
      </c>
      <c r="M3" s="9"/>
      <c r="N3" s="12">
        <f>L3/K3</f>
        <v>3</v>
      </c>
      <c r="O3" s="13">
        <f>M3/5</f>
        <v>0</v>
      </c>
      <c r="P3" s="14"/>
      <c r="Q3" s="15">
        <f>IF(K3=0,0,L3)</f>
        <v>45</v>
      </c>
      <c r="R3" s="16">
        <f>IF(K3=0,0,M3/1.5)</f>
        <v>0</v>
      </c>
      <c r="S3" s="15">
        <f>P3+Q3+R3</f>
        <v>45</v>
      </c>
      <c r="T3" s="55"/>
    </row>
    <row r="4" spans="1:21" s="27" customFormat="1" hidden="1">
      <c r="A4" s="30" t="s">
        <v>70</v>
      </c>
      <c r="B4" s="8" t="s">
        <v>50</v>
      </c>
      <c r="C4" s="9"/>
      <c r="D4" s="8" t="s">
        <v>13</v>
      </c>
      <c r="E4" s="10" t="s">
        <v>117</v>
      </c>
      <c r="F4" s="11">
        <v>4</v>
      </c>
      <c r="G4" s="11" t="s">
        <v>83</v>
      </c>
      <c r="H4" s="9"/>
      <c r="I4" s="9">
        <v>1</v>
      </c>
      <c r="J4" s="9">
        <v>15</v>
      </c>
      <c r="K4" s="9">
        <f>J4-I4+1</f>
        <v>15</v>
      </c>
      <c r="L4" s="9">
        <v>45</v>
      </c>
      <c r="M4" s="9"/>
      <c r="N4" s="12">
        <f>L4/K4</f>
        <v>3</v>
      </c>
      <c r="O4" s="13">
        <f>M4/6</f>
        <v>0</v>
      </c>
      <c r="P4" s="14"/>
      <c r="Q4" s="15">
        <f>IF(K4=0,0,L4)</f>
        <v>45</v>
      </c>
      <c r="R4" s="16">
        <f>IF(K4=0,0,M4/1.5)</f>
        <v>0</v>
      </c>
      <c r="S4" s="15">
        <f>P4+Q4+R4</f>
        <v>45</v>
      </c>
      <c r="T4" s="26"/>
      <c r="U4" s="26"/>
    </row>
    <row r="5" spans="1:21" s="48" customFormat="1" hidden="1">
      <c r="A5" s="107" t="s">
        <v>70</v>
      </c>
      <c r="B5" s="46" t="s">
        <v>71</v>
      </c>
      <c r="C5" s="47"/>
      <c r="D5" s="46" t="s">
        <v>11</v>
      </c>
      <c r="E5" s="101" t="s">
        <v>117</v>
      </c>
      <c r="F5" s="49">
        <v>5</v>
      </c>
      <c r="G5" s="49" t="s">
        <v>73</v>
      </c>
      <c r="H5" s="47"/>
      <c r="I5" s="47">
        <v>2</v>
      </c>
      <c r="J5" s="47">
        <v>16</v>
      </c>
      <c r="K5" s="47">
        <f>J5-I5+1</f>
        <v>15</v>
      </c>
      <c r="L5" s="47">
        <v>30</v>
      </c>
      <c r="M5" s="47"/>
      <c r="N5" s="50">
        <f>L5/K5</f>
        <v>2</v>
      </c>
      <c r="O5" s="51">
        <v>0</v>
      </c>
      <c r="Q5" s="52">
        <f>IF(K5=0,0,L5)</f>
        <v>30</v>
      </c>
      <c r="R5" s="100">
        <f>IF(K5=0,0,M5/1.5)</f>
        <v>0</v>
      </c>
      <c r="S5" s="52">
        <f>P5+Q5+R5</f>
        <v>30</v>
      </c>
    </row>
    <row r="6" spans="1:21" s="27" customFormat="1" hidden="1">
      <c r="A6" s="30" t="s">
        <v>70</v>
      </c>
      <c r="B6" s="8" t="s">
        <v>52</v>
      </c>
      <c r="C6" s="9"/>
      <c r="D6" s="8" t="s">
        <v>13</v>
      </c>
      <c r="E6" s="10" t="s">
        <v>117</v>
      </c>
      <c r="F6" s="11">
        <v>6</v>
      </c>
      <c r="G6" s="11" t="s">
        <v>83</v>
      </c>
      <c r="H6" s="9"/>
      <c r="I6" s="9">
        <v>1</v>
      </c>
      <c r="J6" s="9">
        <v>15</v>
      </c>
      <c r="K6" s="9">
        <f>J6-I6+1</f>
        <v>15</v>
      </c>
      <c r="L6" s="9">
        <v>45</v>
      </c>
      <c r="M6" s="9"/>
      <c r="N6" s="12">
        <f>L6/K6</f>
        <v>3</v>
      </c>
      <c r="O6" s="13">
        <f>M6/5</f>
        <v>0</v>
      </c>
      <c r="P6" s="14"/>
      <c r="Q6" s="15">
        <f>IF(K6=0,0,L6)</f>
        <v>45</v>
      </c>
      <c r="R6" s="16">
        <f>IF(K6=0,0,M6/1.5)</f>
        <v>0</v>
      </c>
      <c r="S6" s="15">
        <f>P6+Q6+R6</f>
        <v>45</v>
      </c>
    </row>
    <row r="7" spans="1:21" s="27" customFormat="1" hidden="1">
      <c r="A7" s="30"/>
      <c r="B7" s="8"/>
      <c r="C7" s="9"/>
      <c r="D7" s="8"/>
      <c r="E7" s="10"/>
      <c r="F7" s="11"/>
      <c r="G7" s="11"/>
      <c r="H7" s="9"/>
      <c r="I7" s="9"/>
      <c r="J7" s="9"/>
      <c r="K7" s="9"/>
      <c r="L7" s="9"/>
      <c r="M7" s="9"/>
      <c r="N7" s="12"/>
      <c r="O7" s="13"/>
      <c r="P7" s="14"/>
      <c r="Q7" s="15"/>
      <c r="R7" s="16"/>
      <c r="S7" s="15"/>
      <c r="T7" s="55"/>
      <c r="U7" s="56"/>
    </row>
    <row r="8" spans="1:21" s="26" customFormat="1" ht="15.95" hidden="1" customHeight="1">
      <c r="A8" s="30" t="s">
        <v>87</v>
      </c>
      <c r="B8" s="8" t="s">
        <v>53</v>
      </c>
      <c r="C8" s="9"/>
      <c r="D8" s="10" t="s">
        <v>41</v>
      </c>
      <c r="E8" s="10" t="s">
        <v>118</v>
      </c>
      <c r="F8" s="11">
        <v>2</v>
      </c>
      <c r="G8" s="11" t="s">
        <v>75</v>
      </c>
      <c r="H8" s="9"/>
      <c r="I8" s="9">
        <v>1</v>
      </c>
      <c r="J8" s="9">
        <v>15</v>
      </c>
      <c r="K8" s="9">
        <f t="shared" ref="K8:K13" si="0">J8-I8+1</f>
        <v>15</v>
      </c>
      <c r="L8" s="9">
        <v>45</v>
      </c>
      <c r="M8" s="9"/>
      <c r="N8" s="12">
        <f t="shared" ref="N8:N13" si="1">L8/K8</f>
        <v>3</v>
      </c>
      <c r="O8" s="13">
        <f>M8/6</f>
        <v>0</v>
      </c>
      <c r="P8" s="14"/>
      <c r="Q8" s="15">
        <f t="shared" ref="Q8:Q13" si="2">IF(K8=0,0,L8)</f>
        <v>45</v>
      </c>
      <c r="R8" s="16">
        <f t="shared" ref="R8:R13" si="3">IF(K8=0,0,M8/1.5)</f>
        <v>0</v>
      </c>
      <c r="S8" s="15">
        <f t="shared" ref="S8:S13" si="4">P8+Q8+R8</f>
        <v>45</v>
      </c>
    </row>
    <row r="9" spans="1:21" s="26" customFormat="1" ht="15.95" hidden="1" customHeight="1">
      <c r="A9" s="30" t="s">
        <v>87</v>
      </c>
      <c r="B9" s="8" t="s">
        <v>51</v>
      </c>
      <c r="C9" s="9"/>
      <c r="D9" s="10" t="s">
        <v>24</v>
      </c>
      <c r="E9" s="29" t="s">
        <v>118</v>
      </c>
      <c r="F9" s="11">
        <v>2</v>
      </c>
      <c r="G9" s="11" t="s">
        <v>83</v>
      </c>
      <c r="H9" s="9"/>
      <c r="I9" s="9">
        <v>1</v>
      </c>
      <c r="J9" s="9">
        <v>15</v>
      </c>
      <c r="K9" s="9">
        <f t="shared" si="0"/>
        <v>15</v>
      </c>
      <c r="L9" s="9">
        <v>45</v>
      </c>
      <c r="M9" s="9"/>
      <c r="N9" s="12">
        <f t="shared" si="1"/>
        <v>3</v>
      </c>
      <c r="O9" s="13">
        <f>M9/5</f>
        <v>0</v>
      </c>
      <c r="P9" s="14"/>
      <c r="Q9" s="15">
        <f t="shared" si="2"/>
        <v>45</v>
      </c>
      <c r="R9" s="16">
        <f t="shared" si="3"/>
        <v>0</v>
      </c>
      <c r="S9" s="15">
        <f t="shared" si="4"/>
        <v>45</v>
      </c>
      <c r="T9" s="27"/>
      <c r="U9" s="27"/>
    </row>
    <row r="10" spans="1:21" s="27" customFormat="1" hidden="1">
      <c r="A10" s="30" t="s">
        <v>87</v>
      </c>
      <c r="B10" s="8" t="s">
        <v>50</v>
      </c>
      <c r="C10" s="9"/>
      <c r="D10" s="10" t="s">
        <v>24</v>
      </c>
      <c r="E10" s="29" t="s">
        <v>118</v>
      </c>
      <c r="F10" s="11">
        <v>4</v>
      </c>
      <c r="G10" s="11" t="s">
        <v>75</v>
      </c>
      <c r="H10" s="9"/>
      <c r="I10" s="9">
        <v>1</v>
      </c>
      <c r="J10" s="9">
        <v>15</v>
      </c>
      <c r="K10" s="9">
        <f t="shared" si="0"/>
        <v>15</v>
      </c>
      <c r="L10" s="9">
        <v>45</v>
      </c>
      <c r="M10" s="9"/>
      <c r="N10" s="12">
        <f t="shared" si="1"/>
        <v>3</v>
      </c>
      <c r="O10" s="13">
        <f>M10/5</f>
        <v>0</v>
      </c>
      <c r="P10" s="14"/>
      <c r="Q10" s="15">
        <f t="shared" si="2"/>
        <v>45</v>
      </c>
      <c r="R10" s="16">
        <f t="shared" si="3"/>
        <v>0</v>
      </c>
      <c r="S10" s="15">
        <f t="shared" si="4"/>
        <v>45</v>
      </c>
    </row>
    <row r="11" spans="1:21" s="26" customFormat="1" ht="15.95" hidden="1" customHeight="1">
      <c r="A11" s="30" t="s">
        <v>87</v>
      </c>
      <c r="B11" s="8" t="s">
        <v>52</v>
      </c>
      <c r="C11" s="9"/>
      <c r="D11" s="10" t="s">
        <v>24</v>
      </c>
      <c r="E11" s="29" t="s">
        <v>118</v>
      </c>
      <c r="F11" s="11">
        <v>6</v>
      </c>
      <c r="G11" s="11" t="s">
        <v>75</v>
      </c>
      <c r="H11" s="9"/>
      <c r="I11" s="9">
        <v>1</v>
      </c>
      <c r="J11" s="9">
        <v>15</v>
      </c>
      <c r="K11" s="9">
        <f t="shared" si="0"/>
        <v>15</v>
      </c>
      <c r="L11" s="9">
        <v>45</v>
      </c>
      <c r="M11" s="9"/>
      <c r="N11" s="12">
        <f t="shared" si="1"/>
        <v>3</v>
      </c>
      <c r="O11" s="13">
        <f>M11/5</f>
        <v>0</v>
      </c>
      <c r="P11" s="14"/>
      <c r="Q11" s="15">
        <f t="shared" si="2"/>
        <v>45</v>
      </c>
      <c r="R11" s="16">
        <f t="shared" si="3"/>
        <v>0</v>
      </c>
      <c r="S11" s="15">
        <f t="shared" si="4"/>
        <v>45</v>
      </c>
      <c r="T11" s="27"/>
      <c r="U11" s="27"/>
    </row>
    <row r="12" spans="1:21" s="26" customFormat="1" ht="15.95" hidden="1" customHeight="1">
      <c r="A12" s="30" t="s">
        <v>87</v>
      </c>
      <c r="B12" s="8" t="s">
        <v>71</v>
      </c>
      <c r="C12" s="9"/>
      <c r="D12" s="8" t="s">
        <v>41</v>
      </c>
      <c r="E12" s="14" t="s">
        <v>118</v>
      </c>
      <c r="F12" s="24">
        <v>6</v>
      </c>
      <c r="G12" s="11" t="s">
        <v>83</v>
      </c>
      <c r="H12" s="9"/>
      <c r="I12" s="9">
        <v>12</v>
      </c>
      <c r="J12" s="9">
        <v>19</v>
      </c>
      <c r="K12" s="9">
        <f t="shared" si="0"/>
        <v>8</v>
      </c>
      <c r="L12" s="9">
        <v>24</v>
      </c>
      <c r="M12" s="9"/>
      <c r="N12" s="12">
        <f t="shared" si="1"/>
        <v>3</v>
      </c>
      <c r="O12" s="13">
        <f>M12/6</f>
        <v>0</v>
      </c>
      <c r="P12" s="14"/>
      <c r="Q12" s="15">
        <f t="shared" si="2"/>
        <v>24</v>
      </c>
      <c r="R12" s="16">
        <f t="shared" si="3"/>
        <v>0</v>
      </c>
      <c r="S12" s="15">
        <f t="shared" si="4"/>
        <v>24</v>
      </c>
      <c r="T12" s="27"/>
      <c r="U12" s="27"/>
    </row>
    <row r="13" spans="1:21" s="26" customFormat="1" ht="15.95" hidden="1" customHeight="1">
      <c r="A13" s="30" t="s">
        <v>87</v>
      </c>
      <c r="B13" s="8" t="s">
        <v>71</v>
      </c>
      <c r="C13" s="9"/>
      <c r="D13" s="8" t="s">
        <v>41</v>
      </c>
      <c r="E13" s="14" t="s">
        <v>118</v>
      </c>
      <c r="F13" s="24">
        <v>7</v>
      </c>
      <c r="G13" s="11" t="s">
        <v>75</v>
      </c>
      <c r="H13" s="9"/>
      <c r="I13" s="9">
        <v>12</v>
      </c>
      <c r="J13" s="9">
        <v>18</v>
      </c>
      <c r="K13" s="9">
        <f t="shared" si="0"/>
        <v>7</v>
      </c>
      <c r="L13" s="9">
        <v>21</v>
      </c>
      <c r="M13" s="9"/>
      <c r="N13" s="12">
        <f t="shared" si="1"/>
        <v>3</v>
      </c>
      <c r="O13" s="13">
        <f>M13/6</f>
        <v>0</v>
      </c>
      <c r="P13" s="14"/>
      <c r="Q13" s="15">
        <f t="shared" si="2"/>
        <v>21</v>
      </c>
      <c r="R13" s="16">
        <f t="shared" si="3"/>
        <v>0</v>
      </c>
      <c r="S13" s="15">
        <f t="shared" si="4"/>
        <v>21</v>
      </c>
      <c r="T13" s="27"/>
      <c r="U13" s="27"/>
    </row>
    <row r="14" spans="1:21" s="26" customFormat="1" ht="15.95" hidden="1" customHeight="1">
      <c r="A14" s="30"/>
      <c r="B14" s="8"/>
      <c r="C14" s="9"/>
      <c r="D14" s="8"/>
      <c r="E14" s="14"/>
      <c r="F14" s="24"/>
      <c r="G14" s="11"/>
      <c r="H14" s="9"/>
      <c r="I14" s="9"/>
      <c r="J14" s="9"/>
      <c r="K14" s="9"/>
      <c r="L14" s="9"/>
      <c r="M14" s="9"/>
      <c r="N14" s="12"/>
      <c r="O14" s="13"/>
      <c r="P14" s="14"/>
      <c r="Q14" s="15"/>
      <c r="R14" s="15" t="s">
        <v>107</v>
      </c>
      <c r="S14" s="92">
        <f>SUM(S12:S13)</f>
        <v>45</v>
      </c>
      <c r="T14" s="93">
        <v>260</v>
      </c>
      <c r="U14" s="94">
        <f>S14-T14</f>
        <v>-215</v>
      </c>
    </row>
    <row r="15" spans="1:21" s="27" customFormat="1" hidden="1">
      <c r="A15" s="32" t="s">
        <v>89</v>
      </c>
      <c r="B15" s="8" t="s">
        <v>58</v>
      </c>
      <c r="D15" s="8" t="s">
        <v>39</v>
      </c>
      <c r="E15" s="8" t="s">
        <v>9</v>
      </c>
      <c r="F15" s="11">
        <v>5</v>
      </c>
      <c r="G15" s="11" t="s">
        <v>72</v>
      </c>
      <c r="H15" s="9"/>
      <c r="I15" s="9">
        <v>1</v>
      </c>
      <c r="J15" s="9">
        <v>15</v>
      </c>
      <c r="K15" s="9">
        <f>J15-I15+1</f>
        <v>15</v>
      </c>
      <c r="L15" s="9">
        <v>30</v>
      </c>
      <c r="M15" s="9"/>
      <c r="N15" s="12">
        <f>L15/K15</f>
        <v>2</v>
      </c>
      <c r="O15" s="13">
        <f>M15/6</f>
        <v>0</v>
      </c>
      <c r="P15" s="14"/>
      <c r="Q15" s="15">
        <f>IF(K15=0,0,L15)</f>
        <v>30</v>
      </c>
      <c r="R15" s="16">
        <f>IF(K15=0,0,M15/1.5)</f>
        <v>0</v>
      </c>
      <c r="S15" s="15">
        <f>P15+Q15+R15</f>
        <v>30</v>
      </c>
    </row>
    <row r="16" spans="1:21" s="27" customFormat="1" hidden="1">
      <c r="A16" s="32" t="s">
        <v>89</v>
      </c>
      <c r="B16" s="8" t="s">
        <v>56</v>
      </c>
      <c r="C16" s="9"/>
      <c r="D16" s="8" t="s">
        <v>39</v>
      </c>
      <c r="E16" s="8" t="s">
        <v>9</v>
      </c>
      <c r="F16" s="11">
        <v>5</v>
      </c>
      <c r="G16" s="11" t="s">
        <v>74</v>
      </c>
      <c r="H16" s="9"/>
      <c r="I16" s="9">
        <v>1</v>
      </c>
      <c r="J16" s="9">
        <v>15</v>
      </c>
      <c r="K16" s="9">
        <f>J16-I16+1</f>
        <v>15</v>
      </c>
      <c r="L16" s="9">
        <v>30</v>
      </c>
      <c r="M16" s="9"/>
      <c r="N16" s="12">
        <f>L16/K16</f>
        <v>2</v>
      </c>
      <c r="O16" s="13">
        <f>M16/5</f>
        <v>0</v>
      </c>
      <c r="P16" s="14"/>
      <c r="Q16" s="15">
        <f>IF(K16=0,0,L16)</f>
        <v>30</v>
      </c>
      <c r="R16" s="16">
        <f>IF(K16=0,0,M16/1.5)</f>
        <v>0</v>
      </c>
      <c r="S16" s="15">
        <f>P16+Q16+R16</f>
        <v>30</v>
      </c>
    </row>
    <row r="17" spans="1:21" s="27" customFormat="1" hidden="1">
      <c r="A17" s="32" t="s">
        <v>89</v>
      </c>
      <c r="B17" s="8" t="s">
        <v>57</v>
      </c>
      <c r="C17" s="9"/>
      <c r="D17" s="8" t="s">
        <v>39</v>
      </c>
      <c r="E17" s="8" t="s">
        <v>9</v>
      </c>
      <c r="F17" s="11">
        <v>6</v>
      </c>
      <c r="G17" s="11" t="s">
        <v>74</v>
      </c>
      <c r="H17" s="9"/>
      <c r="I17" s="9">
        <v>1</v>
      </c>
      <c r="J17" s="9">
        <v>15</v>
      </c>
      <c r="K17" s="9">
        <f>J17-I17+1</f>
        <v>15</v>
      </c>
      <c r="L17" s="9">
        <v>30</v>
      </c>
      <c r="M17" s="9"/>
      <c r="N17" s="12">
        <f>L17/K17</f>
        <v>2</v>
      </c>
      <c r="O17" s="13"/>
      <c r="P17" s="14"/>
      <c r="Q17" s="15">
        <f>IF(K17=0,0,L17)</f>
        <v>30</v>
      </c>
      <c r="R17" s="16">
        <f>IF(K17=0,0,M17/1.5)</f>
        <v>0</v>
      </c>
      <c r="S17" s="15">
        <f>P17+Q17+R17</f>
        <v>30</v>
      </c>
    </row>
    <row r="18" spans="1:21" s="27" customFormat="1">
      <c r="A18" s="32"/>
      <c r="B18" s="8"/>
      <c r="C18" s="9"/>
      <c r="D18" s="8"/>
      <c r="E18" s="8"/>
      <c r="F18" s="11"/>
      <c r="G18" s="11"/>
      <c r="H18" s="9"/>
      <c r="I18" s="9"/>
      <c r="J18" s="9"/>
      <c r="K18" s="9"/>
      <c r="L18" s="9"/>
      <c r="M18" s="9"/>
      <c r="N18" s="12"/>
      <c r="O18" s="13"/>
      <c r="P18" s="14"/>
      <c r="Q18" s="15"/>
      <c r="R18" s="16"/>
      <c r="S18" s="15"/>
      <c r="T18" s="55"/>
      <c r="U18" s="56"/>
    </row>
    <row r="19" spans="1:21" s="27" customFormat="1">
      <c r="A19" s="7" t="s">
        <v>134</v>
      </c>
      <c r="B19" s="8" t="s">
        <v>57</v>
      </c>
      <c r="C19" s="9"/>
      <c r="D19" s="8" t="s">
        <v>28</v>
      </c>
      <c r="E19" s="14" t="s">
        <v>93</v>
      </c>
      <c r="F19" s="11">
        <v>2</v>
      </c>
      <c r="G19" s="11" t="s">
        <v>75</v>
      </c>
      <c r="H19" s="9"/>
      <c r="I19" s="9">
        <v>1</v>
      </c>
      <c r="J19" s="9">
        <v>15</v>
      </c>
      <c r="K19" s="9">
        <f t="shared" ref="K19:K39" si="5">J19-I19+1</f>
        <v>15</v>
      </c>
      <c r="L19" s="9">
        <v>45</v>
      </c>
      <c r="M19" s="9"/>
      <c r="N19" s="12">
        <f t="shared" ref="N19:N39" si="6">L19/K19</f>
        <v>3</v>
      </c>
      <c r="O19" s="13"/>
      <c r="P19" s="14"/>
      <c r="Q19" s="15">
        <f t="shared" ref="Q19:Q39" si="7">IF(K19=0,0,L19)</f>
        <v>45</v>
      </c>
      <c r="R19" s="16">
        <f t="shared" ref="R19:R39" si="8">IF(K19=0,0,M19/1.5)</f>
        <v>0</v>
      </c>
      <c r="S19" s="15">
        <f t="shared" ref="S19:S39" si="9">P19+Q19+R19</f>
        <v>45</v>
      </c>
    </row>
    <row r="20" spans="1:21" s="28" customFormat="1">
      <c r="A20" s="7" t="s">
        <v>134</v>
      </c>
      <c r="B20" s="8" t="s">
        <v>57</v>
      </c>
      <c r="C20" s="9"/>
      <c r="D20" s="8" t="s">
        <v>60</v>
      </c>
      <c r="E20" s="14" t="s">
        <v>23</v>
      </c>
      <c r="F20" s="11">
        <v>2</v>
      </c>
      <c r="G20" s="11" t="s">
        <v>83</v>
      </c>
      <c r="H20" s="9"/>
      <c r="I20" s="9">
        <v>1</v>
      </c>
      <c r="J20" s="9">
        <v>10</v>
      </c>
      <c r="K20" s="9">
        <f t="shared" si="5"/>
        <v>10</v>
      </c>
      <c r="L20" s="9">
        <v>30</v>
      </c>
      <c r="M20" s="9"/>
      <c r="N20" s="12">
        <f t="shared" si="6"/>
        <v>3</v>
      </c>
      <c r="O20" s="13"/>
      <c r="P20" s="14"/>
      <c r="Q20" s="15">
        <f t="shared" si="7"/>
        <v>30</v>
      </c>
      <c r="R20" s="16">
        <f t="shared" si="8"/>
        <v>0</v>
      </c>
      <c r="S20" s="15">
        <f t="shared" si="9"/>
        <v>30</v>
      </c>
      <c r="T20" s="27"/>
      <c r="U20" s="27"/>
    </row>
    <row r="21" spans="1:21" s="27" customFormat="1">
      <c r="A21" s="45" t="s">
        <v>134</v>
      </c>
      <c r="B21" s="46" t="s">
        <v>201</v>
      </c>
      <c r="C21" s="47"/>
      <c r="D21" s="46" t="s">
        <v>203</v>
      </c>
      <c r="E21" s="101" t="s">
        <v>191</v>
      </c>
      <c r="F21" s="49">
        <v>2</v>
      </c>
      <c r="G21" s="49" t="s">
        <v>149</v>
      </c>
      <c r="H21" s="47"/>
      <c r="I21" s="47">
        <v>6</v>
      </c>
      <c r="J21" s="47">
        <v>20</v>
      </c>
      <c r="K21" s="47">
        <f t="shared" si="5"/>
        <v>15</v>
      </c>
      <c r="L21" s="9">
        <v>27</v>
      </c>
      <c r="M21" s="9"/>
      <c r="N21" s="12">
        <f t="shared" si="6"/>
        <v>1.8</v>
      </c>
      <c r="O21" s="13">
        <f t="shared" ref="O21:O22" si="10">M21/6</f>
        <v>0</v>
      </c>
      <c r="P21" s="14"/>
      <c r="Q21" s="15">
        <f t="shared" si="7"/>
        <v>27</v>
      </c>
      <c r="R21" s="16">
        <f t="shared" si="8"/>
        <v>0</v>
      </c>
      <c r="S21" s="15">
        <f t="shared" si="9"/>
        <v>27</v>
      </c>
    </row>
    <row r="22" spans="1:21" s="27" customFormat="1">
      <c r="A22" s="45" t="s">
        <v>134</v>
      </c>
      <c r="B22" s="46" t="s">
        <v>201</v>
      </c>
      <c r="C22" s="47"/>
      <c r="D22" s="46" t="s">
        <v>204</v>
      </c>
      <c r="E22" s="101" t="s">
        <v>172</v>
      </c>
      <c r="F22" s="49">
        <v>2</v>
      </c>
      <c r="G22" s="49" t="s">
        <v>160</v>
      </c>
      <c r="H22" s="47"/>
      <c r="I22" s="47">
        <v>6</v>
      </c>
      <c r="J22" s="47">
        <v>20</v>
      </c>
      <c r="K22" s="47">
        <f>J22-I22+1</f>
        <v>15</v>
      </c>
      <c r="L22" s="9">
        <v>27</v>
      </c>
      <c r="M22" s="9"/>
      <c r="N22" s="12">
        <f>L22/K22</f>
        <v>1.8</v>
      </c>
      <c r="O22" s="13">
        <f t="shared" si="10"/>
        <v>0</v>
      </c>
      <c r="P22" s="14"/>
      <c r="Q22" s="15">
        <f>IF(K22=0,0,L22)</f>
        <v>27</v>
      </c>
      <c r="R22" s="16">
        <f>IF(K22=0,0,M22/1.5)</f>
        <v>0</v>
      </c>
      <c r="S22" s="15">
        <f>P22+Q22+R22</f>
        <v>27</v>
      </c>
    </row>
    <row r="23" spans="1:21" s="27" customFormat="1">
      <c r="A23" s="7" t="s">
        <v>134</v>
      </c>
      <c r="B23" s="8" t="s">
        <v>51</v>
      </c>
      <c r="C23" s="9"/>
      <c r="D23" s="8" t="s">
        <v>25</v>
      </c>
      <c r="E23" s="7" t="s">
        <v>43</v>
      </c>
      <c r="F23" s="18">
        <v>3</v>
      </c>
      <c r="G23" s="11" t="s">
        <v>73</v>
      </c>
      <c r="H23" s="9"/>
      <c r="I23" s="9">
        <v>1</v>
      </c>
      <c r="J23" s="9">
        <v>15</v>
      </c>
      <c r="K23" s="9">
        <f t="shared" si="5"/>
        <v>15</v>
      </c>
      <c r="L23" s="9">
        <v>30</v>
      </c>
      <c r="M23" s="9"/>
      <c r="N23" s="12">
        <f t="shared" si="6"/>
        <v>2</v>
      </c>
      <c r="O23" s="13">
        <f>M23/5</f>
        <v>0</v>
      </c>
      <c r="P23" s="14"/>
      <c r="Q23" s="15">
        <f t="shared" si="7"/>
        <v>30</v>
      </c>
      <c r="R23" s="16">
        <f t="shared" si="8"/>
        <v>0</v>
      </c>
      <c r="S23" s="15">
        <f t="shared" si="9"/>
        <v>30</v>
      </c>
    </row>
    <row r="24" spans="1:21" s="27" customFormat="1">
      <c r="A24" s="7" t="s">
        <v>134</v>
      </c>
      <c r="B24" s="8" t="s">
        <v>51</v>
      </c>
      <c r="C24" s="9"/>
      <c r="D24" s="8" t="s">
        <v>45</v>
      </c>
      <c r="E24" s="14" t="s">
        <v>112</v>
      </c>
      <c r="F24" s="24">
        <v>3</v>
      </c>
      <c r="G24" s="11" t="s">
        <v>72</v>
      </c>
      <c r="H24" s="9"/>
      <c r="I24" s="9">
        <v>1</v>
      </c>
      <c r="J24" s="9">
        <v>15</v>
      </c>
      <c r="K24" s="9">
        <f t="shared" si="5"/>
        <v>15</v>
      </c>
      <c r="L24" s="9">
        <v>30</v>
      </c>
      <c r="M24" s="9"/>
      <c r="N24" s="12">
        <f t="shared" si="6"/>
        <v>2</v>
      </c>
      <c r="O24" s="13">
        <f>M24/5</f>
        <v>0</v>
      </c>
      <c r="P24" s="14"/>
      <c r="Q24" s="15">
        <f t="shared" si="7"/>
        <v>30</v>
      </c>
      <c r="R24" s="16">
        <f t="shared" si="8"/>
        <v>0</v>
      </c>
      <c r="S24" s="15">
        <f t="shared" si="9"/>
        <v>30</v>
      </c>
      <c r="T24" s="55"/>
    </row>
    <row r="25" spans="1:21" s="27" customFormat="1">
      <c r="A25" s="45" t="s">
        <v>134</v>
      </c>
      <c r="B25" s="46" t="s">
        <v>207</v>
      </c>
      <c r="C25" s="47"/>
      <c r="D25" s="46" t="s">
        <v>190</v>
      </c>
      <c r="E25" s="101" t="s">
        <v>191</v>
      </c>
      <c r="F25" s="49">
        <v>3</v>
      </c>
      <c r="G25" s="49" t="s">
        <v>102</v>
      </c>
      <c r="H25" s="47"/>
      <c r="I25" s="47">
        <v>6</v>
      </c>
      <c r="J25" s="47">
        <v>20</v>
      </c>
      <c r="K25" s="47">
        <f t="shared" ref="K25" si="11">J25-I25+1</f>
        <v>15</v>
      </c>
      <c r="L25" s="9">
        <v>27</v>
      </c>
      <c r="M25" s="9"/>
      <c r="N25" s="12">
        <f t="shared" ref="N25" si="12">L25/K25</f>
        <v>1.8</v>
      </c>
      <c r="O25" s="13">
        <f t="shared" ref="O25:O26" si="13">M25/6</f>
        <v>0</v>
      </c>
      <c r="P25" s="14"/>
      <c r="Q25" s="15">
        <f t="shared" ref="Q25" si="14">IF(K25=0,0,L25)</f>
        <v>27</v>
      </c>
      <c r="R25" s="16">
        <f t="shared" ref="R25" si="15">IF(K25=0,0,M25/1.5)</f>
        <v>0</v>
      </c>
      <c r="S25" s="15">
        <f t="shared" ref="S25" si="16">P25+Q25+R25</f>
        <v>27</v>
      </c>
    </row>
    <row r="26" spans="1:21" s="27" customFormat="1">
      <c r="A26" s="45" t="s">
        <v>134</v>
      </c>
      <c r="B26" s="46" t="s">
        <v>207</v>
      </c>
      <c r="C26" s="47"/>
      <c r="D26" s="46" t="s">
        <v>211</v>
      </c>
      <c r="E26" s="101" t="s">
        <v>172</v>
      </c>
      <c r="F26" s="49">
        <v>3</v>
      </c>
      <c r="G26" s="49" t="s">
        <v>212</v>
      </c>
      <c r="H26" s="47"/>
      <c r="I26" s="47">
        <v>6</v>
      </c>
      <c r="J26" s="47">
        <v>20</v>
      </c>
      <c r="K26" s="47">
        <f>J26-I26+1</f>
        <v>15</v>
      </c>
      <c r="L26" s="9">
        <v>27</v>
      </c>
      <c r="M26" s="9"/>
      <c r="N26" s="12">
        <f>L26/K26</f>
        <v>1.8</v>
      </c>
      <c r="O26" s="13">
        <f t="shared" si="13"/>
        <v>0</v>
      </c>
      <c r="P26" s="14"/>
      <c r="Q26" s="15">
        <f>IF(K26=0,0,L26)</f>
        <v>27</v>
      </c>
      <c r="R26" s="16">
        <f>IF(K26=0,0,M26/1.5)</f>
        <v>0</v>
      </c>
      <c r="S26" s="15">
        <f>P26+Q26+R26</f>
        <v>27</v>
      </c>
    </row>
    <row r="27" spans="1:21" s="48" customFormat="1">
      <c r="A27" s="45" t="s">
        <v>134</v>
      </c>
      <c r="B27" s="46" t="s">
        <v>155</v>
      </c>
      <c r="D27" s="46" t="s">
        <v>169</v>
      </c>
      <c r="E27" s="46" t="s">
        <v>170</v>
      </c>
      <c r="F27" s="47">
        <v>4</v>
      </c>
      <c r="G27" s="49" t="s">
        <v>73</v>
      </c>
      <c r="I27" s="47">
        <v>5</v>
      </c>
      <c r="J27" s="47">
        <v>19</v>
      </c>
      <c r="K27" s="47">
        <f>J27-I27+1</f>
        <v>15</v>
      </c>
      <c r="L27" s="47">
        <v>30</v>
      </c>
      <c r="M27" s="47"/>
      <c r="N27" s="50">
        <f>L27/K27</f>
        <v>2</v>
      </c>
      <c r="O27" s="51">
        <f>M27/6</f>
        <v>0</v>
      </c>
      <c r="Q27" s="52">
        <f>IF(K27=0,0,L27)</f>
        <v>30</v>
      </c>
      <c r="R27" s="100">
        <f>IF(K27=0,0,M27/1.5)</f>
        <v>0</v>
      </c>
      <c r="S27" s="52">
        <f>P27+Q27+R27</f>
        <v>30</v>
      </c>
    </row>
    <row r="28" spans="1:21" s="48" customFormat="1">
      <c r="A28" s="45" t="s">
        <v>134</v>
      </c>
      <c r="B28" s="46" t="s">
        <v>155</v>
      </c>
      <c r="D28" s="46" t="s">
        <v>30</v>
      </c>
      <c r="E28" s="46" t="s">
        <v>168</v>
      </c>
      <c r="F28" s="47">
        <v>4</v>
      </c>
      <c r="G28" s="49" t="s">
        <v>72</v>
      </c>
      <c r="I28" s="47">
        <v>5</v>
      </c>
      <c r="J28" s="47">
        <v>19</v>
      </c>
      <c r="K28" s="47">
        <f>J28-I28+1</f>
        <v>15</v>
      </c>
      <c r="L28" s="47">
        <v>30</v>
      </c>
      <c r="M28" s="47"/>
      <c r="N28" s="50">
        <f>L28/K28</f>
        <v>2</v>
      </c>
      <c r="O28" s="51">
        <f>M28/6</f>
        <v>0</v>
      </c>
      <c r="Q28" s="52">
        <f>IF(K28=0,0,L28)</f>
        <v>30</v>
      </c>
      <c r="R28" s="100">
        <f>IF(K28=0,0,M28/1.5)</f>
        <v>0</v>
      </c>
      <c r="S28" s="52">
        <f>P28+Q28+R28</f>
        <v>30</v>
      </c>
    </row>
    <row r="29" spans="1:21" s="27" customFormat="1">
      <c r="A29" s="115" t="s">
        <v>134</v>
      </c>
      <c r="B29" s="46" t="s">
        <v>201</v>
      </c>
      <c r="C29" s="47"/>
      <c r="D29" s="46" t="s">
        <v>194</v>
      </c>
      <c r="E29" s="101" t="s">
        <v>195</v>
      </c>
      <c r="F29" s="49">
        <v>4</v>
      </c>
      <c r="G29" s="49" t="s">
        <v>102</v>
      </c>
      <c r="H29" s="47"/>
      <c r="I29" s="47">
        <v>6</v>
      </c>
      <c r="J29" s="47">
        <v>20</v>
      </c>
      <c r="K29" s="47">
        <f>J29-I29+1</f>
        <v>15</v>
      </c>
      <c r="L29" s="9">
        <v>27</v>
      </c>
      <c r="M29" s="9"/>
      <c r="N29" s="12">
        <f>L29/K29</f>
        <v>1.8</v>
      </c>
      <c r="O29" s="13">
        <f>M29/6</f>
        <v>0</v>
      </c>
      <c r="P29" s="14"/>
      <c r="Q29" s="15">
        <f>IF(K29=0,0,L29)</f>
        <v>27</v>
      </c>
      <c r="R29" s="16">
        <f>IF(K29=0,0,M29/1.5)</f>
        <v>0</v>
      </c>
      <c r="S29" s="15">
        <f>P29+Q29+R29</f>
        <v>27</v>
      </c>
    </row>
    <row r="30" spans="1:21" s="27" customFormat="1" ht="15" customHeight="1">
      <c r="A30" s="115" t="s">
        <v>134</v>
      </c>
      <c r="B30" s="46" t="s">
        <v>201</v>
      </c>
      <c r="C30" s="47"/>
      <c r="D30" s="46" t="s">
        <v>196</v>
      </c>
      <c r="E30" s="101" t="s">
        <v>197</v>
      </c>
      <c r="F30" s="49">
        <v>4</v>
      </c>
      <c r="G30" s="49" t="s">
        <v>108</v>
      </c>
      <c r="H30" s="47"/>
      <c r="I30" s="47">
        <v>6</v>
      </c>
      <c r="J30" s="47">
        <v>20</v>
      </c>
      <c r="K30" s="47">
        <f>J30-I30+1</f>
        <v>15</v>
      </c>
      <c r="L30" s="9">
        <v>27</v>
      </c>
      <c r="M30" s="9"/>
      <c r="N30" s="12">
        <f>L30/K30</f>
        <v>1.8</v>
      </c>
      <c r="O30" s="13">
        <f>M30/6</f>
        <v>0</v>
      </c>
      <c r="P30" s="14"/>
      <c r="Q30" s="15">
        <f>IF(K30=0,0,L30)</f>
        <v>27</v>
      </c>
      <c r="R30" s="16">
        <f>IF(K30=0,0,M30/1.5)</f>
        <v>0</v>
      </c>
      <c r="S30" s="15">
        <f>P30+Q30+R30</f>
        <v>27</v>
      </c>
    </row>
    <row r="31" spans="1:21" s="27" customFormat="1">
      <c r="A31" s="115" t="s">
        <v>134</v>
      </c>
      <c r="B31" s="46" t="s">
        <v>201</v>
      </c>
      <c r="C31" s="47"/>
      <c r="D31" s="46" t="s">
        <v>30</v>
      </c>
      <c r="E31" s="101" t="s">
        <v>168</v>
      </c>
      <c r="F31" s="49">
        <v>4</v>
      </c>
      <c r="G31" s="49" t="s">
        <v>187</v>
      </c>
      <c r="H31" s="47"/>
      <c r="I31" s="47">
        <v>6</v>
      </c>
      <c r="J31" s="47">
        <v>20</v>
      </c>
      <c r="K31" s="47">
        <f t="shared" ref="K31" si="17">J31-I31+1</f>
        <v>15</v>
      </c>
      <c r="L31" s="9">
        <v>27</v>
      </c>
      <c r="M31" s="9"/>
      <c r="N31" s="12">
        <f t="shared" ref="N31" si="18">L31/K31</f>
        <v>1.8</v>
      </c>
      <c r="O31" s="13">
        <f t="shared" ref="O31" si="19">M31/6</f>
        <v>0</v>
      </c>
      <c r="P31" s="14"/>
      <c r="Q31" s="15">
        <f t="shared" ref="Q31" si="20">IF(K31=0,0,L31)</f>
        <v>27</v>
      </c>
      <c r="R31" s="16">
        <f t="shared" ref="R31" si="21">IF(K31=0,0,M31/1.5)</f>
        <v>0</v>
      </c>
      <c r="S31" s="15">
        <f t="shared" ref="S31" si="22">P31+Q31+R31</f>
        <v>27</v>
      </c>
    </row>
    <row r="32" spans="1:21" s="27" customFormat="1">
      <c r="A32" s="7" t="s">
        <v>134</v>
      </c>
      <c r="B32" s="8" t="s">
        <v>50</v>
      </c>
      <c r="C32" s="9"/>
      <c r="D32" s="8" t="s">
        <v>25</v>
      </c>
      <c r="E32" s="7" t="s">
        <v>43</v>
      </c>
      <c r="F32" s="18">
        <v>5</v>
      </c>
      <c r="G32" s="11" t="s">
        <v>73</v>
      </c>
      <c r="H32" s="9"/>
      <c r="I32" s="9">
        <v>1</v>
      </c>
      <c r="J32" s="9">
        <v>15</v>
      </c>
      <c r="K32" s="9">
        <f t="shared" si="5"/>
        <v>15</v>
      </c>
      <c r="L32" s="9">
        <v>30</v>
      </c>
      <c r="M32" s="9"/>
      <c r="N32" s="12">
        <f t="shared" si="6"/>
        <v>2</v>
      </c>
      <c r="O32" s="13">
        <f>M32/6</f>
        <v>0</v>
      </c>
      <c r="P32" s="14"/>
      <c r="Q32" s="15">
        <f t="shared" si="7"/>
        <v>30</v>
      </c>
      <c r="R32" s="16">
        <f t="shared" si="8"/>
        <v>0</v>
      </c>
      <c r="S32" s="15">
        <f t="shared" si="9"/>
        <v>30</v>
      </c>
    </row>
    <row r="33" spans="1:21" s="27" customFormat="1">
      <c r="A33" s="7" t="s">
        <v>134</v>
      </c>
      <c r="B33" s="8" t="s">
        <v>50</v>
      </c>
      <c r="C33" s="9"/>
      <c r="D33" s="8" t="s">
        <v>46</v>
      </c>
      <c r="E33" s="14" t="s">
        <v>112</v>
      </c>
      <c r="F33" s="11">
        <v>5</v>
      </c>
      <c r="G33" s="11" t="s">
        <v>72</v>
      </c>
      <c r="H33" s="9"/>
      <c r="I33" s="9">
        <v>1</v>
      </c>
      <c r="J33" s="9">
        <v>15</v>
      </c>
      <c r="K33" s="9">
        <f t="shared" si="5"/>
        <v>15</v>
      </c>
      <c r="L33" s="9">
        <v>30</v>
      </c>
      <c r="M33" s="9"/>
      <c r="N33" s="12">
        <f t="shared" si="6"/>
        <v>2</v>
      </c>
      <c r="O33" s="13">
        <f>M33/6</f>
        <v>0</v>
      </c>
      <c r="P33" s="14"/>
      <c r="Q33" s="15">
        <f t="shared" si="7"/>
        <v>30</v>
      </c>
      <c r="R33" s="16">
        <f t="shared" si="8"/>
        <v>0</v>
      </c>
      <c r="S33" s="15">
        <f t="shared" si="9"/>
        <v>30</v>
      </c>
    </row>
    <row r="34" spans="1:21" s="27" customFormat="1">
      <c r="A34" s="45" t="s">
        <v>134</v>
      </c>
      <c r="B34" s="46" t="s">
        <v>201</v>
      </c>
      <c r="C34" s="47"/>
      <c r="D34" s="46" t="s">
        <v>199</v>
      </c>
      <c r="E34" s="101" t="s">
        <v>200</v>
      </c>
      <c r="F34" s="49">
        <v>5</v>
      </c>
      <c r="G34" s="49" t="s">
        <v>158</v>
      </c>
      <c r="H34" s="47"/>
      <c r="I34" s="47">
        <v>6</v>
      </c>
      <c r="J34" s="47">
        <v>20</v>
      </c>
      <c r="K34" s="47">
        <f>J34-I34+1</f>
        <v>15</v>
      </c>
      <c r="L34" s="9">
        <v>27</v>
      </c>
      <c r="M34" s="9"/>
      <c r="N34" s="12">
        <f>L34/K34</f>
        <v>1.8</v>
      </c>
      <c r="O34" s="13">
        <f t="shared" ref="O34:O35" si="23">M34/6</f>
        <v>0</v>
      </c>
      <c r="P34" s="14"/>
      <c r="Q34" s="15">
        <f>IF(K34=0,0,L34)</f>
        <v>27</v>
      </c>
      <c r="R34" s="16">
        <f>IF(K34=0,0,M34/1.5)</f>
        <v>0</v>
      </c>
      <c r="S34" s="15">
        <f>P34+Q34+R34</f>
        <v>27</v>
      </c>
    </row>
    <row r="35" spans="1:21" s="27" customFormat="1">
      <c r="A35" s="45" t="s">
        <v>134</v>
      </c>
      <c r="B35" s="46" t="s">
        <v>201</v>
      </c>
      <c r="C35" s="47"/>
      <c r="D35" s="46" t="s">
        <v>205</v>
      </c>
      <c r="E35" s="101" t="s">
        <v>193</v>
      </c>
      <c r="F35" s="49">
        <v>5</v>
      </c>
      <c r="G35" s="49" t="s">
        <v>160</v>
      </c>
      <c r="H35" s="47"/>
      <c r="I35" s="47">
        <v>6</v>
      </c>
      <c r="J35" s="47">
        <v>20</v>
      </c>
      <c r="K35" s="47">
        <f t="shared" ref="K35" si="24">J35-I35+1</f>
        <v>15</v>
      </c>
      <c r="L35" s="9">
        <v>27</v>
      </c>
      <c r="M35" s="9"/>
      <c r="N35" s="12">
        <f t="shared" ref="N35" si="25">L35/K35</f>
        <v>1.8</v>
      </c>
      <c r="O35" s="13">
        <f t="shared" si="23"/>
        <v>0</v>
      </c>
      <c r="P35" s="14"/>
      <c r="Q35" s="15">
        <f t="shared" ref="Q35" si="26">IF(K35=0,0,L35)</f>
        <v>27</v>
      </c>
      <c r="R35" s="16">
        <f t="shared" ref="R35" si="27">IF(K35=0,0,M35/1.5)</f>
        <v>0</v>
      </c>
      <c r="S35" s="15">
        <f t="shared" ref="S35" si="28">P35+Q35+R35</f>
        <v>27</v>
      </c>
    </row>
    <row r="36" spans="1:21" s="27" customFormat="1">
      <c r="A36" s="7" t="s">
        <v>134</v>
      </c>
      <c r="B36" s="8" t="s">
        <v>50</v>
      </c>
      <c r="C36" s="9"/>
      <c r="D36" s="8" t="s">
        <v>40</v>
      </c>
      <c r="E36" s="14" t="s">
        <v>84</v>
      </c>
      <c r="F36" s="11">
        <v>6</v>
      </c>
      <c r="G36" s="11" t="s">
        <v>73</v>
      </c>
      <c r="H36" s="9"/>
      <c r="I36" s="9">
        <v>1</v>
      </c>
      <c r="J36" s="9">
        <v>15</v>
      </c>
      <c r="K36" s="9">
        <f t="shared" si="5"/>
        <v>15</v>
      </c>
      <c r="L36" s="9">
        <v>30</v>
      </c>
      <c r="M36" s="9"/>
      <c r="N36" s="12">
        <f t="shared" si="6"/>
        <v>2</v>
      </c>
      <c r="O36" s="13">
        <f>M36/6</f>
        <v>0</v>
      </c>
      <c r="P36" s="14"/>
      <c r="Q36" s="15">
        <f t="shared" si="7"/>
        <v>30</v>
      </c>
      <c r="R36" s="16">
        <f t="shared" si="8"/>
        <v>0</v>
      </c>
      <c r="S36" s="15">
        <f t="shared" si="9"/>
        <v>30</v>
      </c>
      <c r="U36" s="56"/>
    </row>
    <row r="37" spans="1:21" s="48" customFormat="1">
      <c r="A37" s="45" t="s">
        <v>134</v>
      </c>
      <c r="B37" s="46" t="s">
        <v>50</v>
      </c>
      <c r="C37" s="47"/>
      <c r="D37" s="46" t="s">
        <v>81</v>
      </c>
      <c r="E37" s="48" t="s">
        <v>111</v>
      </c>
      <c r="F37" s="49">
        <v>6</v>
      </c>
      <c r="G37" s="49" t="s">
        <v>72</v>
      </c>
      <c r="H37" s="47"/>
      <c r="I37" s="47">
        <v>1</v>
      </c>
      <c r="J37" s="47">
        <v>15</v>
      </c>
      <c r="K37" s="47">
        <f t="shared" si="5"/>
        <v>15</v>
      </c>
      <c r="L37" s="47">
        <v>30</v>
      </c>
      <c r="M37" s="47"/>
      <c r="N37" s="50">
        <f t="shared" si="6"/>
        <v>2</v>
      </c>
      <c r="O37" s="51">
        <f>M37/5</f>
        <v>0</v>
      </c>
      <c r="Q37" s="52">
        <f t="shared" si="7"/>
        <v>30</v>
      </c>
      <c r="R37" s="100">
        <f t="shared" si="8"/>
        <v>0</v>
      </c>
      <c r="S37" s="52">
        <f t="shared" si="9"/>
        <v>30</v>
      </c>
    </row>
    <row r="38" spans="1:21" s="48" customFormat="1">
      <c r="A38" s="45" t="s">
        <v>134</v>
      </c>
      <c r="B38" s="46" t="s">
        <v>53</v>
      </c>
      <c r="C38" s="47"/>
      <c r="D38" s="46" t="s">
        <v>81</v>
      </c>
      <c r="E38" s="48" t="s">
        <v>111</v>
      </c>
      <c r="F38" s="49">
        <v>6</v>
      </c>
      <c r="G38" s="49" t="s">
        <v>102</v>
      </c>
      <c r="H38" s="47"/>
      <c r="I38" s="47">
        <v>1</v>
      </c>
      <c r="J38" s="47">
        <v>15</v>
      </c>
      <c r="K38" s="47">
        <f t="shared" si="5"/>
        <v>15</v>
      </c>
      <c r="L38" s="47">
        <v>30</v>
      </c>
      <c r="M38" s="47"/>
      <c r="N38" s="50">
        <f t="shared" si="6"/>
        <v>2</v>
      </c>
      <c r="O38" s="51">
        <f>M38/5</f>
        <v>0</v>
      </c>
      <c r="Q38" s="52">
        <f t="shared" si="7"/>
        <v>30</v>
      </c>
      <c r="R38" s="100">
        <f t="shared" si="8"/>
        <v>0</v>
      </c>
      <c r="S38" s="52">
        <f t="shared" si="9"/>
        <v>30</v>
      </c>
    </row>
    <row r="39" spans="1:21" s="27" customFormat="1">
      <c r="A39" s="7" t="s">
        <v>134</v>
      </c>
      <c r="B39" s="8" t="s">
        <v>53</v>
      </c>
      <c r="C39" s="9"/>
      <c r="D39" s="8" t="s">
        <v>44</v>
      </c>
      <c r="E39" s="7" t="s">
        <v>84</v>
      </c>
      <c r="F39" s="11">
        <v>6</v>
      </c>
      <c r="G39" s="49" t="s">
        <v>108</v>
      </c>
      <c r="H39" s="9"/>
      <c r="I39" s="9">
        <v>1</v>
      </c>
      <c r="J39" s="9">
        <v>15</v>
      </c>
      <c r="K39" s="9">
        <f t="shared" si="5"/>
        <v>15</v>
      </c>
      <c r="L39" s="9">
        <v>30</v>
      </c>
      <c r="M39" s="9"/>
      <c r="N39" s="12">
        <f t="shared" si="6"/>
        <v>2</v>
      </c>
      <c r="O39" s="13">
        <f>M39/5</f>
        <v>0</v>
      </c>
      <c r="P39" s="14"/>
      <c r="Q39" s="15">
        <f t="shared" si="7"/>
        <v>30</v>
      </c>
      <c r="R39" s="16">
        <f t="shared" si="8"/>
        <v>0</v>
      </c>
      <c r="S39" s="15">
        <f t="shared" si="9"/>
        <v>30</v>
      </c>
      <c r="T39" s="55"/>
    </row>
    <row r="40" spans="1:21" s="27" customFormat="1" ht="18.75">
      <c r="A40" s="7"/>
      <c r="B40" s="8"/>
      <c r="C40" s="9"/>
      <c r="D40" s="8"/>
      <c r="E40" s="14"/>
      <c r="F40" s="11"/>
      <c r="G40" s="11"/>
      <c r="H40" s="9"/>
      <c r="I40" s="9"/>
      <c r="J40" s="9"/>
      <c r="K40" s="9"/>
      <c r="L40" s="9"/>
      <c r="M40" s="9"/>
      <c r="N40" s="12"/>
      <c r="O40" s="13"/>
      <c r="P40" s="14"/>
      <c r="Q40" s="15"/>
      <c r="R40" s="15" t="s">
        <v>107</v>
      </c>
      <c r="S40" s="92">
        <f>SUM(S37:S38)</f>
        <v>60</v>
      </c>
    </row>
    <row r="41" spans="1:21" s="48" customFormat="1">
      <c r="A41" s="45" t="s">
        <v>135</v>
      </c>
      <c r="B41" s="46" t="s">
        <v>71</v>
      </c>
      <c r="C41" s="47"/>
      <c r="D41" s="46" t="s">
        <v>29</v>
      </c>
      <c r="E41" s="48" t="s">
        <v>125</v>
      </c>
      <c r="F41" s="47">
        <v>2</v>
      </c>
      <c r="G41" s="49" t="s">
        <v>82</v>
      </c>
      <c r="H41" s="47"/>
      <c r="I41" s="47">
        <v>2</v>
      </c>
      <c r="J41" s="47">
        <v>16</v>
      </c>
      <c r="K41" s="47">
        <f t="shared" ref="K41" si="29">J41-I41+1</f>
        <v>15</v>
      </c>
      <c r="L41" s="47">
        <v>60</v>
      </c>
      <c r="M41" s="47"/>
      <c r="N41" s="50">
        <f t="shared" ref="N41" si="30">L41/K41</f>
        <v>4</v>
      </c>
      <c r="O41" s="51">
        <f t="shared" ref="O41:O42" si="31">M41/6</f>
        <v>0</v>
      </c>
      <c r="Q41" s="52">
        <f t="shared" ref="Q41" si="32">IF(K41=0,0,L41)</f>
        <v>60</v>
      </c>
      <c r="R41" s="100">
        <f t="shared" ref="R41" si="33">IF(K41=0,0,M41/1.5)</f>
        <v>0</v>
      </c>
      <c r="S41" s="52">
        <f t="shared" ref="S41" si="34">P41+Q41+R41</f>
        <v>60</v>
      </c>
    </row>
    <row r="42" spans="1:21" s="48" customFormat="1">
      <c r="A42" s="45" t="s">
        <v>135</v>
      </c>
      <c r="B42" s="46" t="s">
        <v>71</v>
      </c>
      <c r="D42" s="46" t="s">
        <v>29</v>
      </c>
      <c r="E42" s="48" t="s">
        <v>125</v>
      </c>
      <c r="F42" s="47">
        <v>2</v>
      </c>
      <c r="G42" s="49" t="s">
        <v>95</v>
      </c>
      <c r="I42" s="47">
        <v>17</v>
      </c>
      <c r="J42" s="47">
        <v>19</v>
      </c>
      <c r="K42" s="47">
        <f t="shared" ref="K42:K63" si="35">J42-I42+1</f>
        <v>3</v>
      </c>
      <c r="L42" s="47">
        <v>15</v>
      </c>
      <c r="M42" s="47"/>
      <c r="N42" s="50">
        <f t="shared" ref="N42:N63" si="36">L42/K42</f>
        <v>5</v>
      </c>
      <c r="O42" s="51">
        <f t="shared" si="31"/>
        <v>0</v>
      </c>
      <c r="Q42" s="52">
        <f t="shared" ref="Q42:Q63" si="37">IF(K42=0,0,L42)</f>
        <v>15</v>
      </c>
      <c r="R42" s="100">
        <f t="shared" ref="R42:R63" si="38">IF(K42=0,0,M42/1.5)</f>
        <v>0</v>
      </c>
      <c r="S42" s="52">
        <f t="shared" ref="S42:S63" si="39">P42+Q42+R42</f>
        <v>15</v>
      </c>
    </row>
    <row r="43" spans="1:21" s="48" customFormat="1">
      <c r="A43" s="45" t="s">
        <v>135</v>
      </c>
      <c r="B43" s="46" t="s">
        <v>71</v>
      </c>
      <c r="C43" s="47"/>
      <c r="D43" s="46" t="s">
        <v>25</v>
      </c>
      <c r="E43" s="45" t="s">
        <v>126</v>
      </c>
      <c r="F43" s="104">
        <v>2</v>
      </c>
      <c r="G43" s="49" t="s">
        <v>74</v>
      </c>
      <c r="H43" s="47"/>
      <c r="I43" s="47">
        <v>2</v>
      </c>
      <c r="J43" s="47">
        <v>16</v>
      </c>
      <c r="K43" s="47">
        <f t="shared" si="35"/>
        <v>15</v>
      </c>
      <c r="L43" s="47">
        <v>30</v>
      </c>
      <c r="M43" s="47"/>
      <c r="N43" s="50">
        <f t="shared" si="36"/>
        <v>2</v>
      </c>
      <c r="O43" s="51">
        <f>M43/5</f>
        <v>0</v>
      </c>
      <c r="Q43" s="52">
        <f t="shared" si="37"/>
        <v>30</v>
      </c>
      <c r="R43" s="100">
        <f t="shared" si="38"/>
        <v>0</v>
      </c>
      <c r="S43" s="52">
        <f t="shared" si="39"/>
        <v>30</v>
      </c>
    </row>
    <row r="44" spans="1:21" s="27" customFormat="1">
      <c r="A44" s="45" t="s">
        <v>135</v>
      </c>
      <c r="B44" s="46" t="s">
        <v>202</v>
      </c>
      <c r="C44" s="47"/>
      <c r="D44" s="46" t="s">
        <v>204</v>
      </c>
      <c r="E44" s="101" t="s">
        <v>172</v>
      </c>
      <c r="F44" s="49">
        <v>2</v>
      </c>
      <c r="G44" s="49" t="s">
        <v>158</v>
      </c>
      <c r="H44" s="47"/>
      <c r="I44" s="47">
        <v>6</v>
      </c>
      <c r="J44" s="47">
        <v>20</v>
      </c>
      <c r="K44" s="47">
        <f>J44-I44+1</f>
        <v>15</v>
      </c>
      <c r="L44" s="9">
        <v>27</v>
      </c>
      <c r="M44" s="9"/>
      <c r="N44" s="12">
        <f>L44/K44</f>
        <v>1.8</v>
      </c>
      <c r="O44" s="13">
        <f t="shared" ref="O44:O45" si="40">M44/6</f>
        <v>0</v>
      </c>
      <c r="P44" s="14"/>
      <c r="Q44" s="15">
        <f>IF(K44=0,0,L44)</f>
        <v>27</v>
      </c>
      <c r="R44" s="16">
        <f>IF(K44=0,0,M44/1.5)</f>
        <v>0</v>
      </c>
      <c r="S44" s="15">
        <f>P44+Q44+R44</f>
        <v>27</v>
      </c>
    </row>
    <row r="45" spans="1:21" s="27" customFormat="1">
      <c r="A45" s="45" t="s">
        <v>135</v>
      </c>
      <c r="B45" s="46" t="s">
        <v>202</v>
      </c>
      <c r="C45" s="47"/>
      <c r="D45" s="46" t="s">
        <v>203</v>
      </c>
      <c r="E45" s="101" t="s">
        <v>191</v>
      </c>
      <c r="F45" s="49">
        <v>2</v>
      </c>
      <c r="G45" s="49" t="s">
        <v>151</v>
      </c>
      <c r="H45" s="47"/>
      <c r="I45" s="47">
        <v>6</v>
      </c>
      <c r="J45" s="47">
        <v>20</v>
      </c>
      <c r="K45" s="47">
        <f t="shared" ref="K45" si="41">J45-I45+1</f>
        <v>15</v>
      </c>
      <c r="L45" s="9">
        <v>27</v>
      </c>
      <c r="M45" s="9"/>
      <c r="N45" s="12">
        <f t="shared" ref="N45" si="42">L45/K45</f>
        <v>1.8</v>
      </c>
      <c r="O45" s="13">
        <f t="shared" si="40"/>
        <v>0</v>
      </c>
      <c r="P45" s="14"/>
      <c r="Q45" s="15">
        <f t="shared" ref="Q45" si="43">IF(K45=0,0,L45)</f>
        <v>27</v>
      </c>
      <c r="R45" s="16">
        <f t="shared" ref="R45" si="44">IF(K45=0,0,M45/1.5)</f>
        <v>0</v>
      </c>
      <c r="S45" s="15">
        <f t="shared" ref="S45" si="45">P45+Q45+R45</f>
        <v>27</v>
      </c>
    </row>
    <row r="46" spans="1:21" s="27" customFormat="1">
      <c r="A46" s="7" t="s">
        <v>135</v>
      </c>
      <c r="B46" s="8" t="s">
        <v>53</v>
      </c>
      <c r="C46" s="9"/>
      <c r="D46" s="8" t="s">
        <v>45</v>
      </c>
      <c r="E46" s="14" t="s">
        <v>112</v>
      </c>
      <c r="F46" s="11">
        <v>3</v>
      </c>
      <c r="G46" s="11" t="s">
        <v>73</v>
      </c>
      <c r="H46" s="9"/>
      <c r="I46" s="9">
        <v>1</v>
      </c>
      <c r="J46" s="9">
        <v>15</v>
      </c>
      <c r="K46" s="9">
        <f t="shared" si="35"/>
        <v>15</v>
      </c>
      <c r="L46" s="9">
        <v>30</v>
      </c>
      <c r="M46" s="9"/>
      <c r="N46" s="12">
        <f t="shared" si="36"/>
        <v>2</v>
      </c>
      <c r="O46" s="13">
        <f>M46/5</f>
        <v>0</v>
      </c>
      <c r="P46" s="14"/>
      <c r="Q46" s="15">
        <f t="shared" si="37"/>
        <v>30</v>
      </c>
      <c r="R46" s="16">
        <f t="shared" si="38"/>
        <v>0</v>
      </c>
      <c r="S46" s="15">
        <f t="shared" si="39"/>
        <v>30</v>
      </c>
      <c r="T46" s="55"/>
    </row>
    <row r="47" spans="1:21" s="27" customFormat="1">
      <c r="A47" s="7" t="s">
        <v>135</v>
      </c>
      <c r="B47" s="8" t="s">
        <v>53</v>
      </c>
      <c r="D47" s="8" t="s">
        <v>25</v>
      </c>
      <c r="E47" s="7" t="s">
        <v>43</v>
      </c>
      <c r="F47" s="11">
        <v>3</v>
      </c>
      <c r="G47" s="11" t="s">
        <v>72</v>
      </c>
      <c r="H47" s="9"/>
      <c r="I47" s="9">
        <v>1</v>
      </c>
      <c r="J47" s="9">
        <v>15</v>
      </c>
      <c r="K47" s="9">
        <f t="shared" si="35"/>
        <v>15</v>
      </c>
      <c r="L47" s="9">
        <v>30</v>
      </c>
      <c r="M47" s="9"/>
      <c r="N47" s="12">
        <f t="shared" si="36"/>
        <v>2</v>
      </c>
      <c r="O47" s="13">
        <f>M47/5</f>
        <v>0</v>
      </c>
      <c r="P47" s="14"/>
      <c r="Q47" s="15">
        <f t="shared" si="37"/>
        <v>30</v>
      </c>
      <c r="R47" s="16">
        <f t="shared" si="38"/>
        <v>0</v>
      </c>
      <c r="S47" s="15">
        <f t="shared" si="39"/>
        <v>30</v>
      </c>
    </row>
    <row r="48" spans="1:21" s="27" customFormat="1">
      <c r="A48" s="45" t="s">
        <v>135</v>
      </c>
      <c r="B48" s="46" t="s">
        <v>218</v>
      </c>
      <c r="C48" s="47"/>
      <c r="D48" s="46" t="s">
        <v>214</v>
      </c>
      <c r="E48" s="101" t="s">
        <v>200</v>
      </c>
      <c r="F48" s="49">
        <v>3</v>
      </c>
      <c r="G48" s="49" t="s">
        <v>158</v>
      </c>
      <c r="H48" s="47"/>
      <c r="I48" s="47">
        <v>6</v>
      </c>
      <c r="J48" s="47">
        <v>20</v>
      </c>
      <c r="K48" s="47">
        <f>J48-I48+1</f>
        <v>15</v>
      </c>
      <c r="L48" s="9">
        <v>27</v>
      </c>
      <c r="M48" s="9"/>
      <c r="N48" s="12">
        <f>L48/K48</f>
        <v>1.8</v>
      </c>
      <c r="O48" s="13">
        <f>M48/6</f>
        <v>0</v>
      </c>
      <c r="P48" s="14"/>
      <c r="Q48" s="15">
        <f>IF(K48=0,0,L48)</f>
        <v>27</v>
      </c>
      <c r="R48" s="16">
        <f>IF(K48=0,0,M48/1.5)</f>
        <v>0</v>
      </c>
      <c r="S48" s="15">
        <f>P48+Q48+R48</f>
        <v>27</v>
      </c>
    </row>
    <row r="49" spans="1:21" s="27" customFormat="1">
      <c r="A49" s="7" t="s">
        <v>135</v>
      </c>
      <c r="B49" s="8" t="s">
        <v>71</v>
      </c>
      <c r="C49" s="9"/>
      <c r="D49" s="8" t="s">
        <v>40</v>
      </c>
      <c r="E49" s="14" t="s">
        <v>121</v>
      </c>
      <c r="F49" s="24">
        <v>4</v>
      </c>
      <c r="G49" s="11" t="s">
        <v>82</v>
      </c>
      <c r="H49" s="9"/>
      <c r="I49" s="9">
        <v>2</v>
      </c>
      <c r="J49" s="9">
        <v>16</v>
      </c>
      <c r="K49" s="9">
        <f t="shared" si="35"/>
        <v>15</v>
      </c>
      <c r="L49" s="9">
        <v>60</v>
      </c>
      <c r="M49" s="9"/>
      <c r="N49" s="12">
        <f t="shared" si="36"/>
        <v>4</v>
      </c>
      <c r="O49" s="13">
        <f>M49/6</f>
        <v>0</v>
      </c>
      <c r="P49" s="14"/>
      <c r="Q49" s="15">
        <f t="shared" si="37"/>
        <v>60</v>
      </c>
      <c r="R49" s="16">
        <f t="shared" si="38"/>
        <v>0</v>
      </c>
      <c r="S49" s="15">
        <f t="shared" si="39"/>
        <v>60</v>
      </c>
    </row>
    <row r="50" spans="1:21" s="48" customFormat="1">
      <c r="A50" s="45" t="s">
        <v>135</v>
      </c>
      <c r="B50" s="46" t="s">
        <v>71</v>
      </c>
      <c r="D50" s="46" t="s">
        <v>30</v>
      </c>
      <c r="E50" s="46" t="s">
        <v>122</v>
      </c>
      <c r="F50" s="47">
        <v>4</v>
      </c>
      <c r="G50" s="49" t="s">
        <v>74</v>
      </c>
      <c r="I50" s="47">
        <v>2</v>
      </c>
      <c r="J50" s="47">
        <v>16</v>
      </c>
      <c r="K50" s="47">
        <f t="shared" si="35"/>
        <v>15</v>
      </c>
      <c r="L50" s="47">
        <v>30</v>
      </c>
      <c r="M50" s="47"/>
      <c r="N50" s="50">
        <f t="shared" si="36"/>
        <v>2</v>
      </c>
      <c r="O50" s="51">
        <f>M50/6</f>
        <v>0</v>
      </c>
      <c r="Q50" s="52">
        <f t="shared" si="37"/>
        <v>30</v>
      </c>
      <c r="R50" s="100">
        <f t="shared" si="38"/>
        <v>0</v>
      </c>
      <c r="S50" s="52">
        <f t="shared" si="39"/>
        <v>30</v>
      </c>
    </row>
    <row r="51" spans="1:21" s="27" customFormat="1" ht="15" customHeight="1">
      <c r="A51" s="115" t="s">
        <v>135</v>
      </c>
      <c r="B51" s="46" t="s">
        <v>202</v>
      </c>
      <c r="C51" s="47"/>
      <c r="D51" s="46" t="s">
        <v>196</v>
      </c>
      <c r="E51" s="101" t="s">
        <v>197</v>
      </c>
      <c r="F51" s="49">
        <v>4</v>
      </c>
      <c r="G51" s="49" t="s">
        <v>102</v>
      </c>
      <c r="H51" s="47"/>
      <c r="I51" s="47">
        <v>6</v>
      </c>
      <c r="J51" s="47">
        <v>20</v>
      </c>
      <c r="K51" s="47">
        <f>J51-I51+1</f>
        <v>15</v>
      </c>
      <c r="L51" s="9">
        <v>27</v>
      </c>
      <c r="M51" s="9"/>
      <c r="N51" s="12">
        <f>L51/K51</f>
        <v>1.8</v>
      </c>
      <c r="O51" s="13">
        <f>M51/6</f>
        <v>0</v>
      </c>
      <c r="P51" s="14"/>
      <c r="Q51" s="15">
        <f>IF(K51=0,0,L51)</f>
        <v>27</v>
      </c>
      <c r="R51" s="16">
        <f>IF(K51=0,0,M51/1.5)</f>
        <v>0</v>
      </c>
      <c r="S51" s="15">
        <f>P51+Q51+R51</f>
        <v>27</v>
      </c>
    </row>
    <row r="52" spans="1:21" s="27" customFormat="1">
      <c r="A52" s="115" t="s">
        <v>135</v>
      </c>
      <c r="B52" s="46" t="s">
        <v>202</v>
      </c>
      <c r="C52" s="47"/>
      <c r="D52" s="46" t="s">
        <v>194</v>
      </c>
      <c r="E52" s="101" t="s">
        <v>195</v>
      </c>
      <c r="F52" s="49">
        <v>4</v>
      </c>
      <c r="G52" s="49" t="s">
        <v>108</v>
      </c>
      <c r="H52" s="47"/>
      <c r="I52" s="47">
        <v>6</v>
      </c>
      <c r="J52" s="47">
        <v>20</v>
      </c>
      <c r="K52" s="47">
        <f>J52-I52+1</f>
        <v>15</v>
      </c>
      <c r="L52" s="9">
        <v>27</v>
      </c>
      <c r="M52" s="9"/>
      <c r="N52" s="12">
        <f>L52/K52</f>
        <v>1.8</v>
      </c>
      <c r="O52" s="13">
        <f>M52/6</f>
        <v>0</v>
      </c>
      <c r="P52" s="14"/>
      <c r="Q52" s="15">
        <f>IF(K52=0,0,L52)</f>
        <v>27</v>
      </c>
      <c r="R52" s="16">
        <f>IF(K52=0,0,M52/1.5)</f>
        <v>0</v>
      </c>
      <c r="S52" s="15">
        <f>P52+Q52+R52</f>
        <v>27</v>
      </c>
    </row>
    <row r="53" spans="1:21" s="27" customFormat="1">
      <c r="A53" s="115" t="s">
        <v>135</v>
      </c>
      <c r="B53" s="46" t="s">
        <v>202</v>
      </c>
      <c r="C53" s="47"/>
      <c r="D53" s="46" t="s">
        <v>208</v>
      </c>
      <c r="E53" s="101" t="s">
        <v>168</v>
      </c>
      <c r="F53" s="49">
        <v>4</v>
      </c>
      <c r="G53" s="49" t="s">
        <v>187</v>
      </c>
      <c r="H53" s="47"/>
      <c r="I53" s="47">
        <v>6</v>
      </c>
      <c r="J53" s="47">
        <v>20</v>
      </c>
      <c r="K53" s="47">
        <f t="shared" si="35"/>
        <v>15</v>
      </c>
      <c r="L53" s="9">
        <v>27</v>
      </c>
      <c r="M53" s="9"/>
      <c r="N53" s="12">
        <f t="shared" si="36"/>
        <v>1.8</v>
      </c>
      <c r="O53" s="13">
        <f t="shared" ref="O53" si="46">M53/6</f>
        <v>0</v>
      </c>
      <c r="P53" s="14"/>
      <c r="Q53" s="15">
        <f t="shared" si="37"/>
        <v>27</v>
      </c>
      <c r="R53" s="16">
        <f t="shared" si="38"/>
        <v>0</v>
      </c>
      <c r="S53" s="15">
        <f t="shared" si="39"/>
        <v>27</v>
      </c>
    </row>
    <row r="54" spans="1:21" s="27" customFormat="1">
      <c r="A54" s="7" t="s">
        <v>135</v>
      </c>
      <c r="B54" s="8" t="s">
        <v>52</v>
      </c>
      <c r="C54" s="9"/>
      <c r="D54" s="8" t="s">
        <v>46</v>
      </c>
      <c r="E54" s="14" t="s">
        <v>112</v>
      </c>
      <c r="F54" s="11">
        <v>5</v>
      </c>
      <c r="G54" s="11" t="s">
        <v>73</v>
      </c>
      <c r="H54" s="9"/>
      <c r="I54" s="9">
        <v>1</v>
      </c>
      <c r="J54" s="9">
        <v>15</v>
      </c>
      <c r="K54" s="9">
        <f t="shared" si="35"/>
        <v>15</v>
      </c>
      <c r="L54" s="9">
        <v>30</v>
      </c>
      <c r="M54" s="9"/>
      <c r="N54" s="12">
        <f t="shared" si="36"/>
        <v>2</v>
      </c>
      <c r="O54" s="13">
        <f t="shared" ref="O54:O63" si="47">M54/5</f>
        <v>0</v>
      </c>
      <c r="P54" s="14"/>
      <c r="Q54" s="15">
        <f t="shared" si="37"/>
        <v>30</v>
      </c>
      <c r="R54" s="16">
        <f t="shared" si="38"/>
        <v>0</v>
      </c>
      <c r="S54" s="15">
        <f t="shared" si="39"/>
        <v>30</v>
      </c>
    </row>
    <row r="55" spans="1:21" s="27" customFormat="1">
      <c r="A55" s="7" t="s">
        <v>135</v>
      </c>
      <c r="B55" s="8" t="s">
        <v>52</v>
      </c>
      <c r="C55" s="9"/>
      <c r="D55" s="8" t="s">
        <v>25</v>
      </c>
      <c r="E55" s="7" t="s">
        <v>43</v>
      </c>
      <c r="F55" s="18">
        <v>5</v>
      </c>
      <c r="G55" s="11" t="s">
        <v>72</v>
      </c>
      <c r="H55" s="9"/>
      <c r="I55" s="9">
        <v>1</v>
      </c>
      <c r="J55" s="9">
        <v>15</v>
      </c>
      <c r="K55" s="9">
        <f t="shared" si="35"/>
        <v>15</v>
      </c>
      <c r="L55" s="9">
        <v>30</v>
      </c>
      <c r="M55" s="9"/>
      <c r="N55" s="12">
        <f t="shared" si="36"/>
        <v>2</v>
      </c>
      <c r="O55" s="13">
        <f t="shared" si="47"/>
        <v>0</v>
      </c>
      <c r="P55" s="14"/>
      <c r="Q55" s="15">
        <f t="shared" si="37"/>
        <v>30</v>
      </c>
      <c r="R55" s="16">
        <f t="shared" si="38"/>
        <v>0</v>
      </c>
      <c r="S55" s="15">
        <f t="shared" si="39"/>
        <v>30</v>
      </c>
    </row>
    <row r="56" spans="1:21" s="27" customFormat="1">
      <c r="A56" s="45" t="s">
        <v>135</v>
      </c>
      <c r="B56" s="46" t="s">
        <v>202</v>
      </c>
      <c r="C56" s="47"/>
      <c r="D56" s="46" t="s">
        <v>192</v>
      </c>
      <c r="E56" s="101" t="s">
        <v>193</v>
      </c>
      <c r="F56" s="49">
        <v>5</v>
      </c>
      <c r="G56" s="49" t="s">
        <v>158</v>
      </c>
      <c r="H56" s="47"/>
      <c r="I56" s="47">
        <v>6</v>
      </c>
      <c r="J56" s="47">
        <v>20</v>
      </c>
      <c r="K56" s="47">
        <f t="shared" si="35"/>
        <v>15</v>
      </c>
      <c r="L56" s="9">
        <v>27</v>
      </c>
      <c r="M56" s="9"/>
      <c r="N56" s="12">
        <f t="shared" si="36"/>
        <v>1.8</v>
      </c>
      <c r="O56" s="13">
        <f t="shared" ref="O56:O57" si="48">M56/6</f>
        <v>0</v>
      </c>
      <c r="P56" s="14"/>
      <c r="Q56" s="15">
        <f t="shared" si="37"/>
        <v>27</v>
      </c>
      <c r="R56" s="16">
        <f t="shared" si="38"/>
        <v>0</v>
      </c>
      <c r="S56" s="15">
        <f t="shared" si="39"/>
        <v>27</v>
      </c>
    </row>
    <row r="57" spans="1:21" s="27" customFormat="1">
      <c r="A57" s="45" t="s">
        <v>135</v>
      </c>
      <c r="B57" s="46" t="s">
        <v>202</v>
      </c>
      <c r="C57" s="47"/>
      <c r="D57" s="46" t="s">
        <v>209</v>
      </c>
      <c r="E57" s="101" t="s">
        <v>200</v>
      </c>
      <c r="F57" s="49">
        <v>5</v>
      </c>
      <c r="G57" s="49" t="s">
        <v>160</v>
      </c>
      <c r="H57" s="47"/>
      <c r="I57" s="47">
        <v>6</v>
      </c>
      <c r="J57" s="47">
        <v>20</v>
      </c>
      <c r="K57" s="47">
        <f>J57-I57+1</f>
        <v>15</v>
      </c>
      <c r="L57" s="9">
        <v>27</v>
      </c>
      <c r="M57" s="9"/>
      <c r="N57" s="12">
        <f>L57/K57</f>
        <v>1.8</v>
      </c>
      <c r="O57" s="13">
        <f t="shared" si="48"/>
        <v>0</v>
      </c>
      <c r="P57" s="14"/>
      <c r="Q57" s="15">
        <f>IF(K57=0,0,L57)</f>
        <v>27</v>
      </c>
      <c r="R57" s="16">
        <f>IF(K57=0,0,M57/1.5)</f>
        <v>0</v>
      </c>
      <c r="S57" s="15">
        <f>P57+Q57+R57</f>
        <v>27</v>
      </c>
    </row>
    <row r="58" spans="1:21" s="27" customFormat="1">
      <c r="A58" s="7" t="s">
        <v>135</v>
      </c>
      <c r="B58" s="8" t="s">
        <v>51</v>
      </c>
      <c r="C58" s="9"/>
      <c r="D58" s="8" t="s">
        <v>10</v>
      </c>
      <c r="E58" s="14" t="s">
        <v>111</v>
      </c>
      <c r="F58" s="11">
        <v>6</v>
      </c>
      <c r="G58" s="11" t="s">
        <v>73</v>
      </c>
      <c r="H58" s="9"/>
      <c r="I58" s="9">
        <v>1</v>
      </c>
      <c r="J58" s="9">
        <v>15</v>
      </c>
      <c r="K58" s="9">
        <f t="shared" si="35"/>
        <v>15</v>
      </c>
      <c r="L58" s="9">
        <v>30</v>
      </c>
      <c r="M58" s="9"/>
      <c r="N58" s="12">
        <f t="shared" si="36"/>
        <v>2</v>
      </c>
      <c r="O58" s="13">
        <f t="shared" si="47"/>
        <v>0</v>
      </c>
      <c r="P58" s="14"/>
      <c r="Q58" s="15">
        <f t="shared" si="37"/>
        <v>30</v>
      </c>
      <c r="R58" s="16">
        <f t="shared" si="38"/>
        <v>0</v>
      </c>
      <c r="S58" s="15">
        <f t="shared" si="39"/>
        <v>30</v>
      </c>
    </row>
    <row r="59" spans="1:21" s="28" customFormat="1">
      <c r="A59" s="7" t="s">
        <v>135</v>
      </c>
      <c r="B59" s="8" t="s">
        <v>51</v>
      </c>
      <c r="C59" s="9"/>
      <c r="D59" s="8" t="s">
        <v>40</v>
      </c>
      <c r="E59" s="14" t="s">
        <v>84</v>
      </c>
      <c r="F59" s="11">
        <v>6</v>
      </c>
      <c r="G59" s="11" t="s">
        <v>72</v>
      </c>
      <c r="H59" s="9"/>
      <c r="I59" s="9">
        <v>1</v>
      </c>
      <c r="J59" s="9">
        <v>15</v>
      </c>
      <c r="K59" s="9">
        <f t="shared" si="35"/>
        <v>15</v>
      </c>
      <c r="L59" s="9">
        <v>30</v>
      </c>
      <c r="M59" s="9"/>
      <c r="N59" s="12">
        <f t="shared" si="36"/>
        <v>2</v>
      </c>
      <c r="O59" s="13">
        <f t="shared" si="47"/>
        <v>0</v>
      </c>
      <c r="P59" s="14"/>
      <c r="Q59" s="15">
        <f t="shared" si="37"/>
        <v>30</v>
      </c>
      <c r="R59" s="16">
        <f t="shared" si="38"/>
        <v>0</v>
      </c>
      <c r="S59" s="15">
        <f t="shared" si="39"/>
        <v>30</v>
      </c>
      <c r="T59" s="27"/>
      <c r="U59" s="56"/>
    </row>
    <row r="60" spans="1:21" s="28" customFormat="1">
      <c r="A60" s="7" t="s">
        <v>135</v>
      </c>
      <c r="B60" s="8" t="s">
        <v>155</v>
      </c>
      <c r="C60" s="9"/>
      <c r="D60" s="8" t="s">
        <v>154</v>
      </c>
      <c r="E60" s="14" t="s">
        <v>156</v>
      </c>
      <c r="F60" s="11">
        <v>6</v>
      </c>
      <c r="G60" s="11" t="s">
        <v>102</v>
      </c>
      <c r="H60" s="9"/>
      <c r="I60" s="9">
        <v>5</v>
      </c>
      <c r="J60" s="9">
        <v>15</v>
      </c>
      <c r="K60" s="9">
        <f>J60-I60+1</f>
        <v>11</v>
      </c>
      <c r="L60" s="9">
        <v>22</v>
      </c>
      <c r="M60" s="9"/>
      <c r="N60" s="12">
        <f>L60/K60</f>
        <v>2</v>
      </c>
      <c r="O60" s="13">
        <f>M60/5</f>
        <v>0</v>
      </c>
      <c r="P60" s="14"/>
      <c r="Q60" s="15">
        <f>IF(K60=0,0,L60)</f>
        <v>22</v>
      </c>
      <c r="R60" s="16">
        <f>IF(K60=0,0,M60/1.5)</f>
        <v>0</v>
      </c>
      <c r="S60" s="15">
        <f>P60+Q60+R60</f>
        <v>22</v>
      </c>
      <c r="T60" s="55"/>
      <c r="U60" s="27"/>
    </row>
    <row r="61" spans="1:21" s="28" customFormat="1">
      <c r="A61" s="7" t="s">
        <v>135</v>
      </c>
      <c r="B61" s="8" t="s">
        <v>155</v>
      </c>
      <c r="C61" s="9"/>
      <c r="D61" s="8" t="s">
        <v>171</v>
      </c>
      <c r="E61" s="14" t="s">
        <v>172</v>
      </c>
      <c r="F61" s="11">
        <v>6</v>
      </c>
      <c r="G61" s="11" t="s">
        <v>173</v>
      </c>
      <c r="H61" s="9"/>
      <c r="I61" s="9">
        <v>5</v>
      </c>
      <c r="J61" s="9">
        <v>19</v>
      </c>
      <c r="K61" s="9">
        <f>J61-I61+1</f>
        <v>15</v>
      </c>
      <c r="L61" s="9">
        <v>22</v>
      </c>
      <c r="M61" s="9"/>
      <c r="N61" s="12">
        <f>L61/K61</f>
        <v>1.4666666666666666</v>
      </c>
      <c r="O61" s="13">
        <f>M61/5</f>
        <v>0</v>
      </c>
      <c r="P61" s="14"/>
      <c r="Q61" s="15">
        <f>IF(K61=0,0,L61)</f>
        <v>22</v>
      </c>
      <c r="R61" s="16">
        <f>IF(K61=0,0,M61/1.5)</f>
        <v>0</v>
      </c>
      <c r="S61" s="15">
        <f>P61+Q61+R61</f>
        <v>22</v>
      </c>
      <c r="T61" s="55"/>
      <c r="U61" s="27"/>
    </row>
    <row r="62" spans="1:21" s="27" customFormat="1">
      <c r="A62" s="7" t="s">
        <v>135</v>
      </c>
      <c r="B62" s="8" t="s">
        <v>52</v>
      </c>
      <c r="C62" s="9"/>
      <c r="D62" s="8" t="s">
        <v>104</v>
      </c>
      <c r="E62" s="7" t="s">
        <v>84</v>
      </c>
      <c r="F62" s="11">
        <v>7</v>
      </c>
      <c r="G62" s="49" t="s">
        <v>102</v>
      </c>
      <c r="H62" s="9"/>
      <c r="I62" s="9">
        <v>1</v>
      </c>
      <c r="J62" s="9">
        <v>15</v>
      </c>
      <c r="K62" s="9">
        <f t="shared" si="35"/>
        <v>15</v>
      </c>
      <c r="L62" s="9">
        <v>30</v>
      </c>
      <c r="M62" s="9"/>
      <c r="N62" s="12">
        <f t="shared" si="36"/>
        <v>2</v>
      </c>
      <c r="O62" s="13">
        <f t="shared" si="47"/>
        <v>0</v>
      </c>
      <c r="P62" s="14"/>
      <c r="Q62" s="15">
        <f t="shared" si="37"/>
        <v>30</v>
      </c>
      <c r="R62" s="16">
        <f t="shared" si="38"/>
        <v>0</v>
      </c>
      <c r="S62" s="15">
        <f t="shared" si="39"/>
        <v>30</v>
      </c>
    </row>
    <row r="63" spans="1:21" s="28" customFormat="1">
      <c r="A63" s="7" t="s">
        <v>135</v>
      </c>
      <c r="B63" s="8" t="s">
        <v>52</v>
      </c>
      <c r="C63" s="9"/>
      <c r="D63" s="8" t="s">
        <v>29</v>
      </c>
      <c r="E63" s="14" t="s">
        <v>111</v>
      </c>
      <c r="F63" s="11">
        <v>7</v>
      </c>
      <c r="G63" s="11" t="s">
        <v>108</v>
      </c>
      <c r="H63" s="9"/>
      <c r="I63" s="9">
        <v>1</v>
      </c>
      <c r="J63" s="9">
        <v>15</v>
      </c>
      <c r="K63" s="9">
        <f t="shared" si="35"/>
        <v>15</v>
      </c>
      <c r="L63" s="9">
        <v>30</v>
      </c>
      <c r="M63" s="9"/>
      <c r="N63" s="12">
        <f t="shared" si="36"/>
        <v>2</v>
      </c>
      <c r="O63" s="13">
        <f t="shared" si="47"/>
        <v>0</v>
      </c>
      <c r="P63" s="14"/>
      <c r="Q63" s="15">
        <f t="shared" si="37"/>
        <v>30</v>
      </c>
      <c r="R63" s="16">
        <f t="shared" si="38"/>
        <v>0</v>
      </c>
      <c r="S63" s="15">
        <f t="shared" si="39"/>
        <v>30</v>
      </c>
      <c r="T63" s="27"/>
      <c r="U63" s="56"/>
    </row>
    <row r="64" spans="1:21" s="27" customFormat="1">
      <c r="A64" s="7"/>
      <c r="B64" s="8"/>
      <c r="C64" s="9"/>
      <c r="D64" s="8"/>
      <c r="E64" s="7"/>
      <c r="F64" s="18"/>
      <c r="G64" s="11"/>
      <c r="H64" s="9"/>
      <c r="I64" s="9"/>
      <c r="J64" s="9"/>
      <c r="K64" s="9"/>
      <c r="L64" s="9"/>
      <c r="M64" s="9"/>
      <c r="N64" s="12"/>
      <c r="O64" s="13"/>
      <c r="P64" s="14"/>
      <c r="Q64" s="15"/>
      <c r="R64" s="16"/>
      <c r="S64" s="15"/>
      <c r="T64" s="55"/>
      <c r="U64" s="56"/>
    </row>
    <row r="65" spans="1:21" s="27" customFormat="1">
      <c r="A65" s="113" t="s">
        <v>137</v>
      </c>
      <c r="B65" s="8" t="s">
        <v>155</v>
      </c>
      <c r="C65" s="9"/>
      <c r="D65" s="8" t="s">
        <v>49</v>
      </c>
      <c r="E65" s="14" t="s">
        <v>115</v>
      </c>
      <c r="F65" s="24">
        <v>2</v>
      </c>
      <c r="G65" s="11" t="s">
        <v>72</v>
      </c>
      <c r="H65" s="9"/>
      <c r="I65" s="9">
        <v>5</v>
      </c>
      <c r="J65" s="9">
        <v>19</v>
      </c>
      <c r="K65" s="9">
        <f t="shared" ref="K65" si="49">J65-I65+1</f>
        <v>15</v>
      </c>
      <c r="L65" s="9">
        <v>30</v>
      </c>
      <c r="M65" s="9"/>
      <c r="N65" s="12"/>
      <c r="O65" s="13">
        <f t="shared" ref="O65" si="50">M65/6</f>
        <v>0</v>
      </c>
      <c r="P65" s="14"/>
      <c r="Q65" s="15">
        <f t="shared" ref="Q65" si="51">IF(K65=0,0,L65)</f>
        <v>30</v>
      </c>
      <c r="R65" s="16">
        <f t="shared" ref="R65" si="52">IF(K65=0,0,M65/1.5)</f>
        <v>0</v>
      </c>
      <c r="S65" s="15">
        <f t="shared" ref="S65" si="53">P65+Q65+R65</f>
        <v>30</v>
      </c>
      <c r="U65" s="85"/>
    </row>
    <row r="66" spans="1:21" s="27" customFormat="1">
      <c r="A66" s="7" t="s">
        <v>137</v>
      </c>
      <c r="B66" s="8" t="s">
        <v>155</v>
      </c>
      <c r="C66" s="9"/>
      <c r="D66" s="8" t="s">
        <v>154</v>
      </c>
      <c r="E66" s="14" t="s">
        <v>156</v>
      </c>
      <c r="F66" s="11">
        <v>2</v>
      </c>
      <c r="G66" s="11" t="s">
        <v>74</v>
      </c>
      <c r="H66" s="9"/>
      <c r="I66" s="9">
        <v>5</v>
      </c>
      <c r="J66" s="9">
        <v>15</v>
      </c>
      <c r="K66" s="9">
        <f t="shared" ref="K66:K76" si="54">J66-I66+1</f>
        <v>11</v>
      </c>
      <c r="L66" s="9">
        <v>22</v>
      </c>
      <c r="M66" s="9"/>
      <c r="N66" s="12">
        <f t="shared" ref="N66:N76" si="55">L66/K66</f>
        <v>2</v>
      </c>
      <c r="O66" s="13">
        <f>M66/5</f>
        <v>0</v>
      </c>
      <c r="P66" s="14"/>
      <c r="Q66" s="15">
        <f t="shared" ref="Q66:Q76" si="56">IF(K66=0,0,L66)</f>
        <v>22</v>
      </c>
      <c r="R66" s="16">
        <f t="shared" ref="R66:R76" si="57">IF(K66=0,0,M66/1.5)</f>
        <v>0</v>
      </c>
      <c r="S66" s="15">
        <f t="shared" ref="S66:S76" si="58">P66+Q66+R66</f>
        <v>22</v>
      </c>
      <c r="T66" s="55"/>
    </row>
    <row r="67" spans="1:21" s="27" customFormat="1">
      <c r="A67" s="7" t="s">
        <v>137</v>
      </c>
      <c r="B67" s="8" t="s">
        <v>155</v>
      </c>
      <c r="C67" s="9"/>
      <c r="D67" s="8" t="s">
        <v>154</v>
      </c>
      <c r="E67" s="14" t="s">
        <v>156</v>
      </c>
      <c r="F67" s="24">
        <v>2</v>
      </c>
      <c r="G67" s="11">
        <v>5</v>
      </c>
      <c r="H67" s="9"/>
      <c r="I67" s="9">
        <v>16</v>
      </c>
      <c r="J67" s="9">
        <v>16</v>
      </c>
      <c r="K67" s="9">
        <f t="shared" si="54"/>
        <v>1</v>
      </c>
      <c r="L67" s="9">
        <v>1</v>
      </c>
      <c r="M67" s="9"/>
      <c r="N67" s="12">
        <f t="shared" si="55"/>
        <v>1</v>
      </c>
      <c r="O67" s="13">
        <f>M67/5</f>
        <v>0</v>
      </c>
      <c r="P67" s="14"/>
      <c r="Q67" s="15">
        <f t="shared" si="56"/>
        <v>1</v>
      </c>
      <c r="R67" s="16">
        <f t="shared" si="57"/>
        <v>0</v>
      </c>
      <c r="S67" s="15">
        <f t="shared" si="58"/>
        <v>1</v>
      </c>
      <c r="T67" s="55"/>
    </row>
    <row r="68" spans="1:21" s="27" customFormat="1">
      <c r="A68" s="45" t="s">
        <v>137</v>
      </c>
      <c r="B68" s="46" t="s">
        <v>207</v>
      </c>
      <c r="C68" s="47"/>
      <c r="D68" s="46" t="s">
        <v>213</v>
      </c>
      <c r="E68" s="101" t="s">
        <v>193</v>
      </c>
      <c r="F68" s="49">
        <v>2</v>
      </c>
      <c r="G68" s="49" t="s">
        <v>158</v>
      </c>
      <c r="H68" s="47"/>
      <c r="I68" s="47">
        <v>6</v>
      </c>
      <c r="J68" s="47">
        <v>20</v>
      </c>
      <c r="K68" s="47">
        <f t="shared" ref="K68" si="59">J68-I68+1</f>
        <v>15</v>
      </c>
      <c r="L68" s="9">
        <v>27</v>
      </c>
      <c r="M68" s="9"/>
      <c r="N68" s="12">
        <f t="shared" ref="N68" si="60">L68/K68</f>
        <v>1.8</v>
      </c>
      <c r="O68" s="13">
        <f t="shared" ref="O68" si="61">M68/6</f>
        <v>0</v>
      </c>
      <c r="P68" s="14"/>
      <c r="Q68" s="15">
        <f t="shared" ref="Q68" si="62">IF(K68=0,0,L68)</f>
        <v>27</v>
      </c>
      <c r="R68" s="16">
        <f t="shared" ref="R68" si="63">IF(K68=0,0,M68/1.5)</f>
        <v>0</v>
      </c>
      <c r="S68" s="15">
        <f t="shared" ref="S68" si="64">P68+Q68+R68</f>
        <v>27</v>
      </c>
    </row>
    <row r="69" spans="1:21" s="27" customFormat="1">
      <c r="A69" s="7" t="s">
        <v>137</v>
      </c>
      <c r="B69" s="8" t="s">
        <v>58</v>
      </c>
      <c r="C69" s="9"/>
      <c r="D69" s="8" t="s">
        <v>28</v>
      </c>
      <c r="E69" s="14" t="s">
        <v>93</v>
      </c>
      <c r="F69" s="24">
        <v>3</v>
      </c>
      <c r="G69" s="11" t="s">
        <v>75</v>
      </c>
      <c r="H69" s="9"/>
      <c r="I69" s="9">
        <v>1</v>
      </c>
      <c r="J69" s="9">
        <v>15</v>
      </c>
      <c r="K69" s="9">
        <f t="shared" si="54"/>
        <v>15</v>
      </c>
      <c r="L69" s="9">
        <v>45</v>
      </c>
      <c r="M69" s="9"/>
      <c r="N69" s="12">
        <f t="shared" si="55"/>
        <v>3</v>
      </c>
      <c r="O69" s="13"/>
      <c r="P69" s="14"/>
      <c r="Q69" s="15">
        <f t="shared" si="56"/>
        <v>45</v>
      </c>
      <c r="R69" s="16">
        <f t="shared" si="57"/>
        <v>0</v>
      </c>
      <c r="S69" s="15">
        <f t="shared" si="58"/>
        <v>45</v>
      </c>
    </row>
    <row r="70" spans="1:21" s="28" customFormat="1">
      <c r="A70" s="7" t="s">
        <v>137</v>
      </c>
      <c r="B70" s="8" t="s">
        <v>56</v>
      </c>
      <c r="C70" s="9"/>
      <c r="D70" s="8" t="s">
        <v>60</v>
      </c>
      <c r="E70" s="14" t="s">
        <v>23</v>
      </c>
      <c r="F70" s="11">
        <v>5</v>
      </c>
      <c r="G70" s="11" t="s">
        <v>73</v>
      </c>
      <c r="H70" s="9"/>
      <c r="I70" s="9">
        <v>1</v>
      </c>
      <c r="J70" s="9">
        <v>15</v>
      </c>
      <c r="K70" s="9">
        <f t="shared" si="54"/>
        <v>15</v>
      </c>
      <c r="L70" s="9">
        <v>30</v>
      </c>
      <c r="M70" s="9"/>
      <c r="N70" s="12">
        <f t="shared" si="55"/>
        <v>2</v>
      </c>
      <c r="O70" s="13">
        <f>M70/6</f>
        <v>0</v>
      </c>
      <c r="P70" s="14"/>
      <c r="Q70" s="15">
        <f t="shared" si="56"/>
        <v>30</v>
      </c>
      <c r="R70" s="16">
        <f t="shared" si="57"/>
        <v>0</v>
      </c>
      <c r="S70" s="15">
        <f t="shared" si="58"/>
        <v>30</v>
      </c>
      <c r="T70" s="27"/>
      <c r="U70" s="27"/>
    </row>
    <row r="71" spans="1:21" s="27" customFormat="1">
      <c r="A71" s="7" t="s">
        <v>137</v>
      </c>
      <c r="B71" s="8" t="s">
        <v>56</v>
      </c>
      <c r="C71" s="9"/>
      <c r="D71" s="8" t="s">
        <v>11</v>
      </c>
      <c r="E71" s="36" t="s">
        <v>119</v>
      </c>
      <c r="F71" s="11">
        <v>5</v>
      </c>
      <c r="G71" s="11" t="s">
        <v>72</v>
      </c>
      <c r="H71" s="9"/>
      <c r="I71" s="9">
        <v>1</v>
      </c>
      <c r="J71" s="9">
        <v>15</v>
      </c>
      <c r="K71" s="9">
        <f t="shared" si="54"/>
        <v>15</v>
      </c>
      <c r="L71" s="9">
        <v>30</v>
      </c>
      <c r="M71" s="9"/>
      <c r="N71" s="12">
        <f t="shared" si="55"/>
        <v>2</v>
      </c>
      <c r="O71" s="13">
        <f>M71/5</f>
        <v>0</v>
      </c>
      <c r="P71" s="14"/>
      <c r="Q71" s="15">
        <f t="shared" si="56"/>
        <v>30</v>
      </c>
      <c r="R71" s="16">
        <f t="shared" si="57"/>
        <v>0</v>
      </c>
      <c r="S71" s="15">
        <f t="shared" si="58"/>
        <v>30</v>
      </c>
    </row>
    <row r="72" spans="1:21" s="27" customFormat="1">
      <c r="A72" s="7" t="s">
        <v>137</v>
      </c>
      <c r="B72" s="46" t="s">
        <v>155</v>
      </c>
      <c r="C72" s="48"/>
      <c r="D72" s="46" t="s">
        <v>49</v>
      </c>
      <c r="E72" s="46" t="s">
        <v>115</v>
      </c>
      <c r="F72" s="47">
        <v>5</v>
      </c>
      <c r="G72" s="49" t="s">
        <v>74</v>
      </c>
      <c r="H72" s="48"/>
      <c r="I72" s="47">
        <v>5</v>
      </c>
      <c r="J72" s="47">
        <v>19</v>
      </c>
      <c r="K72" s="47">
        <f>J72-I72+1</f>
        <v>15</v>
      </c>
      <c r="L72" s="9"/>
      <c r="M72" s="9"/>
      <c r="N72" s="12"/>
      <c r="O72" s="13"/>
      <c r="P72" s="14"/>
      <c r="Q72" s="15"/>
      <c r="R72" s="16"/>
      <c r="S72" s="15"/>
    </row>
    <row r="73" spans="1:21" s="27" customFormat="1">
      <c r="A73" s="7" t="s">
        <v>137</v>
      </c>
      <c r="B73" s="46" t="s">
        <v>210</v>
      </c>
      <c r="C73" s="48"/>
      <c r="D73" s="46" t="s">
        <v>244</v>
      </c>
      <c r="E73" s="46" t="s">
        <v>197</v>
      </c>
      <c r="F73" s="47">
        <v>5</v>
      </c>
      <c r="G73" s="49" t="s">
        <v>102</v>
      </c>
      <c r="H73" s="48"/>
      <c r="I73" s="47">
        <v>6</v>
      </c>
      <c r="J73" s="47">
        <v>20</v>
      </c>
      <c r="K73" s="47">
        <f>J73-I73+1</f>
        <v>15</v>
      </c>
      <c r="L73" s="9"/>
      <c r="M73" s="9"/>
      <c r="N73" s="12"/>
      <c r="O73" s="13"/>
      <c r="P73" s="14"/>
      <c r="Q73" s="15"/>
      <c r="R73" s="16"/>
      <c r="S73" s="15"/>
    </row>
    <row r="74" spans="1:21" s="27" customFormat="1">
      <c r="A74" s="7" t="s">
        <v>137</v>
      </c>
      <c r="B74" s="46" t="s">
        <v>210</v>
      </c>
      <c r="C74" s="48"/>
      <c r="D74" s="46" t="s">
        <v>194</v>
      </c>
      <c r="E74" s="46" t="s">
        <v>195</v>
      </c>
      <c r="F74" s="47">
        <v>5</v>
      </c>
      <c r="G74" s="49" t="s">
        <v>108</v>
      </c>
      <c r="H74" s="48"/>
      <c r="I74" s="47">
        <v>6</v>
      </c>
      <c r="J74" s="47">
        <v>20</v>
      </c>
      <c r="K74" s="47">
        <f>J74-I74+1</f>
        <v>15</v>
      </c>
      <c r="L74" s="9"/>
      <c r="M74" s="9"/>
      <c r="N74" s="12"/>
      <c r="O74" s="13"/>
      <c r="P74" s="14"/>
      <c r="Q74" s="15"/>
      <c r="R74" s="16"/>
      <c r="S74" s="15"/>
    </row>
    <row r="75" spans="1:21" s="27" customFormat="1">
      <c r="A75" s="7" t="s">
        <v>137</v>
      </c>
      <c r="B75" s="8" t="s">
        <v>56</v>
      </c>
      <c r="C75" s="9"/>
      <c r="D75" s="8" t="s">
        <v>28</v>
      </c>
      <c r="E75" s="14" t="s">
        <v>93</v>
      </c>
      <c r="F75" s="11">
        <v>6</v>
      </c>
      <c r="G75" s="11" t="s">
        <v>75</v>
      </c>
      <c r="H75" s="9"/>
      <c r="I75" s="9">
        <v>1</v>
      </c>
      <c r="J75" s="9">
        <v>15</v>
      </c>
      <c r="K75" s="9">
        <f t="shared" si="54"/>
        <v>15</v>
      </c>
      <c r="L75" s="9">
        <v>45</v>
      </c>
      <c r="M75" s="9"/>
      <c r="N75" s="12">
        <f t="shared" si="55"/>
        <v>3</v>
      </c>
      <c r="O75" s="13">
        <f>M75/6</f>
        <v>0</v>
      </c>
      <c r="P75" s="14"/>
      <c r="Q75" s="15">
        <f t="shared" si="56"/>
        <v>45</v>
      </c>
      <c r="R75" s="16">
        <f t="shared" si="57"/>
        <v>0</v>
      </c>
      <c r="S75" s="15">
        <f t="shared" si="58"/>
        <v>45</v>
      </c>
    </row>
    <row r="76" spans="1:21" s="27" customFormat="1">
      <c r="A76" s="45" t="s">
        <v>137</v>
      </c>
      <c r="B76" s="46" t="s">
        <v>210</v>
      </c>
      <c r="C76" s="47"/>
      <c r="D76" s="46" t="s">
        <v>215</v>
      </c>
      <c r="E76" s="101" t="s">
        <v>193</v>
      </c>
      <c r="F76" s="49">
        <v>6</v>
      </c>
      <c r="G76" s="49" t="s">
        <v>158</v>
      </c>
      <c r="H76" s="47"/>
      <c r="I76" s="47">
        <v>6</v>
      </c>
      <c r="J76" s="47">
        <v>20</v>
      </c>
      <c r="K76" s="47">
        <f t="shared" si="54"/>
        <v>15</v>
      </c>
      <c r="L76" s="9">
        <v>27</v>
      </c>
      <c r="M76" s="9"/>
      <c r="N76" s="12">
        <f t="shared" si="55"/>
        <v>1.8</v>
      </c>
      <c r="O76" s="13">
        <f t="shared" ref="O76:O77" si="65">M76/6</f>
        <v>0</v>
      </c>
      <c r="P76" s="14"/>
      <c r="Q76" s="15">
        <f t="shared" si="56"/>
        <v>27</v>
      </c>
      <c r="R76" s="16">
        <f t="shared" si="57"/>
        <v>0</v>
      </c>
      <c r="S76" s="15">
        <f t="shared" si="58"/>
        <v>27</v>
      </c>
    </row>
    <row r="77" spans="1:21" s="27" customFormat="1">
      <c r="A77" s="45" t="s">
        <v>137</v>
      </c>
      <c r="B77" s="46" t="s">
        <v>207</v>
      </c>
      <c r="C77" s="47"/>
      <c r="D77" s="46" t="s">
        <v>214</v>
      </c>
      <c r="E77" s="101" t="s">
        <v>200</v>
      </c>
      <c r="F77" s="49">
        <v>6</v>
      </c>
      <c r="G77" s="49" t="s">
        <v>160</v>
      </c>
      <c r="H77" s="47"/>
      <c r="I77" s="47">
        <v>6</v>
      </c>
      <c r="J77" s="47">
        <v>20</v>
      </c>
      <c r="K77" s="47">
        <f>J77-I77+1</f>
        <v>15</v>
      </c>
      <c r="L77" s="9">
        <v>27</v>
      </c>
      <c r="M77" s="9"/>
      <c r="N77" s="12">
        <f>L77/K77</f>
        <v>1.8</v>
      </c>
      <c r="O77" s="13">
        <f t="shared" si="65"/>
        <v>0</v>
      </c>
      <c r="P77" s="14"/>
      <c r="Q77" s="15">
        <f>IF(K77=0,0,L77)</f>
        <v>27</v>
      </c>
      <c r="R77" s="16">
        <f>IF(K77=0,0,M77/1.5)</f>
        <v>0</v>
      </c>
      <c r="S77" s="15">
        <f>P77+Q77+R77</f>
        <v>27</v>
      </c>
    </row>
    <row r="78" spans="1:21" s="28" customFormat="1">
      <c r="A78" s="7"/>
      <c r="B78" s="8"/>
      <c r="C78" s="9"/>
      <c r="D78" s="8"/>
      <c r="E78" s="14"/>
      <c r="F78" s="11"/>
      <c r="G78" s="11"/>
      <c r="H78" s="9"/>
      <c r="I78" s="9"/>
      <c r="J78" s="9"/>
      <c r="K78" s="9"/>
      <c r="L78" s="9"/>
      <c r="M78" s="9"/>
      <c r="N78" s="12"/>
      <c r="O78" s="13"/>
      <c r="P78" s="14"/>
      <c r="Q78" s="15"/>
      <c r="R78" s="16"/>
      <c r="S78" s="15"/>
      <c r="T78" s="55"/>
      <c r="U78" s="56"/>
    </row>
    <row r="79" spans="1:21" s="27" customFormat="1">
      <c r="A79" s="45" t="s">
        <v>136</v>
      </c>
      <c r="B79" s="46" t="s">
        <v>188</v>
      </c>
      <c r="C79" s="47"/>
      <c r="D79" s="46" t="s">
        <v>190</v>
      </c>
      <c r="E79" s="101" t="s">
        <v>191</v>
      </c>
      <c r="F79" s="49">
        <v>2</v>
      </c>
      <c r="G79" s="49" t="s">
        <v>77</v>
      </c>
      <c r="H79" s="47"/>
      <c r="I79" s="47">
        <v>6</v>
      </c>
      <c r="J79" s="47">
        <v>20</v>
      </c>
      <c r="K79" s="47">
        <f t="shared" ref="K79" si="66">J79-I79+1</f>
        <v>15</v>
      </c>
      <c r="L79" s="9">
        <v>27</v>
      </c>
      <c r="M79" s="9"/>
      <c r="N79" s="12">
        <f t="shared" ref="N79" si="67">L79/K79</f>
        <v>1.8</v>
      </c>
      <c r="O79" s="13">
        <f t="shared" ref="O79" si="68">M79/6</f>
        <v>0</v>
      </c>
      <c r="P79" s="14"/>
      <c r="Q79" s="15">
        <f t="shared" ref="Q79" si="69">IF(K79=0,0,L79)</f>
        <v>27</v>
      </c>
      <c r="R79" s="16">
        <f t="shared" ref="R79" si="70">IF(K79=0,0,M79/1.5)</f>
        <v>0</v>
      </c>
      <c r="S79" s="15">
        <f t="shared" ref="S79" si="71">P79+Q79+R79</f>
        <v>27</v>
      </c>
    </row>
    <row r="80" spans="1:21" s="27" customFormat="1">
      <c r="A80" s="45" t="s">
        <v>136</v>
      </c>
      <c r="B80" s="46" t="s">
        <v>188</v>
      </c>
      <c r="C80" s="47"/>
      <c r="D80" s="46" t="s">
        <v>192</v>
      </c>
      <c r="E80" s="101" t="s">
        <v>193</v>
      </c>
      <c r="F80" s="49">
        <v>2</v>
      </c>
      <c r="G80" s="49" t="s">
        <v>83</v>
      </c>
      <c r="H80" s="47"/>
      <c r="I80" s="47">
        <v>6</v>
      </c>
      <c r="J80" s="47">
        <v>20</v>
      </c>
      <c r="K80" s="47">
        <f t="shared" ref="K80" si="72">J80-I80+1</f>
        <v>15</v>
      </c>
      <c r="L80" s="9">
        <v>27</v>
      </c>
      <c r="M80" s="9"/>
      <c r="N80" s="12">
        <f t="shared" ref="N80" si="73">L80/K80</f>
        <v>1.8</v>
      </c>
      <c r="O80" s="13">
        <f t="shared" ref="O80" si="74">M80/6</f>
        <v>0</v>
      </c>
      <c r="P80" s="14"/>
      <c r="Q80" s="15">
        <f t="shared" ref="Q80" si="75">IF(K80=0,0,L80)</f>
        <v>27</v>
      </c>
      <c r="R80" s="16">
        <f t="shared" ref="R80" si="76">IF(K80=0,0,M80/1.5)</f>
        <v>0</v>
      </c>
      <c r="S80" s="15">
        <f t="shared" ref="S80" si="77">P80+Q80+R80</f>
        <v>27</v>
      </c>
    </row>
    <row r="81" spans="1:20" s="27" customFormat="1">
      <c r="A81" s="45" t="s">
        <v>136</v>
      </c>
      <c r="B81" s="46" t="s">
        <v>220</v>
      </c>
      <c r="C81" s="47"/>
      <c r="D81" s="46" t="s">
        <v>205</v>
      </c>
      <c r="E81" s="101" t="s">
        <v>193</v>
      </c>
      <c r="F81" s="49">
        <v>2</v>
      </c>
      <c r="G81" s="49" t="s">
        <v>158</v>
      </c>
      <c r="H81" s="47"/>
      <c r="I81" s="47">
        <v>6</v>
      </c>
      <c r="J81" s="47">
        <v>20</v>
      </c>
      <c r="K81" s="47">
        <f t="shared" ref="K81:K82" si="78">J81-I81+1</f>
        <v>15</v>
      </c>
      <c r="L81" s="9">
        <v>27</v>
      </c>
      <c r="M81" s="9"/>
      <c r="N81" s="12">
        <f t="shared" ref="N81:N82" si="79">L81/K81</f>
        <v>1.8</v>
      </c>
      <c r="O81" s="13">
        <f t="shared" ref="O81:O82" si="80">M81/6</f>
        <v>0</v>
      </c>
      <c r="P81" s="14"/>
      <c r="Q81" s="15">
        <f t="shared" ref="Q81:Q82" si="81">IF(K81=0,0,L81)</f>
        <v>27</v>
      </c>
      <c r="R81" s="16">
        <f t="shared" ref="R81:R82" si="82">IF(K81=0,0,M81/1.5)</f>
        <v>0</v>
      </c>
      <c r="S81" s="15">
        <f t="shared" ref="S81:S82" si="83">P81+Q81+R81</f>
        <v>27</v>
      </c>
    </row>
    <row r="82" spans="1:20" s="27" customFormat="1">
      <c r="A82" s="45" t="s">
        <v>136</v>
      </c>
      <c r="B82" s="46" t="s">
        <v>220</v>
      </c>
      <c r="C82" s="47"/>
      <c r="D82" s="46" t="s">
        <v>222</v>
      </c>
      <c r="E82" s="101" t="s">
        <v>191</v>
      </c>
      <c r="F82" s="49">
        <v>2</v>
      </c>
      <c r="G82" s="49" t="s">
        <v>151</v>
      </c>
      <c r="H82" s="47"/>
      <c r="I82" s="47">
        <v>6</v>
      </c>
      <c r="J82" s="47">
        <v>20</v>
      </c>
      <c r="K82" s="47">
        <f t="shared" si="78"/>
        <v>15</v>
      </c>
      <c r="L82" s="9">
        <v>27</v>
      </c>
      <c r="M82" s="9"/>
      <c r="N82" s="12">
        <f t="shared" si="79"/>
        <v>1.8</v>
      </c>
      <c r="O82" s="13">
        <f t="shared" si="80"/>
        <v>0</v>
      </c>
      <c r="P82" s="14"/>
      <c r="Q82" s="15">
        <f t="shared" si="81"/>
        <v>27</v>
      </c>
      <c r="R82" s="16">
        <f t="shared" si="82"/>
        <v>0</v>
      </c>
      <c r="S82" s="15">
        <f t="shared" si="83"/>
        <v>27</v>
      </c>
    </row>
    <row r="83" spans="1:20" s="27" customFormat="1">
      <c r="A83" s="45" t="s">
        <v>136</v>
      </c>
      <c r="B83" s="46" t="s">
        <v>71</v>
      </c>
      <c r="C83" s="47"/>
      <c r="D83" s="46" t="s">
        <v>139</v>
      </c>
      <c r="E83" s="101" t="s">
        <v>140</v>
      </c>
      <c r="F83" s="49">
        <v>3</v>
      </c>
      <c r="G83" s="49" t="s">
        <v>75</v>
      </c>
      <c r="H83" s="47"/>
      <c r="I83" s="47">
        <v>2</v>
      </c>
      <c r="J83" s="47">
        <v>10</v>
      </c>
      <c r="K83" s="47">
        <f t="shared" ref="K83:K95" si="84">J83-I83+1</f>
        <v>9</v>
      </c>
      <c r="L83" s="9">
        <v>27</v>
      </c>
      <c r="M83" s="9"/>
      <c r="N83" s="12">
        <f t="shared" ref="N83:N95" si="85">L83/K83</f>
        <v>3</v>
      </c>
      <c r="O83" s="13">
        <f t="shared" ref="O83:O95" si="86">M83/6</f>
        <v>0</v>
      </c>
      <c r="P83" s="14"/>
      <c r="Q83" s="15">
        <f t="shared" ref="Q83:Q95" si="87">IF(K83=0,0,L83)</f>
        <v>27</v>
      </c>
      <c r="R83" s="16">
        <f t="shared" ref="R83:R95" si="88">IF(K83=0,0,M83/1.5)</f>
        <v>0</v>
      </c>
      <c r="S83" s="15">
        <f t="shared" ref="S83:S95" si="89">P83+Q83+R83</f>
        <v>27</v>
      </c>
    </row>
    <row r="84" spans="1:20" s="27" customFormat="1">
      <c r="A84" s="45" t="s">
        <v>136</v>
      </c>
      <c r="B84" s="46" t="s">
        <v>71</v>
      </c>
      <c r="C84" s="47"/>
      <c r="D84" s="46" t="s">
        <v>11</v>
      </c>
      <c r="E84" s="101" t="s">
        <v>119</v>
      </c>
      <c r="F84" s="49">
        <v>3</v>
      </c>
      <c r="G84" s="49" t="s">
        <v>80</v>
      </c>
      <c r="H84" s="47"/>
      <c r="I84" s="47">
        <v>2</v>
      </c>
      <c r="J84" s="47">
        <v>16</v>
      </c>
      <c r="K84" s="47">
        <f t="shared" si="84"/>
        <v>15</v>
      </c>
      <c r="L84" s="9">
        <v>30</v>
      </c>
      <c r="M84" s="9"/>
      <c r="N84" s="12">
        <f t="shared" si="85"/>
        <v>2</v>
      </c>
      <c r="O84" s="13">
        <f t="shared" si="86"/>
        <v>0</v>
      </c>
      <c r="P84" s="14"/>
      <c r="Q84" s="15">
        <f t="shared" si="87"/>
        <v>30</v>
      </c>
      <c r="R84" s="16">
        <f t="shared" si="88"/>
        <v>0</v>
      </c>
      <c r="S84" s="15">
        <f t="shared" si="89"/>
        <v>30</v>
      </c>
    </row>
    <row r="85" spans="1:20" s="27" customFormat="1">
      <c r="A85" s="45" t="s">
        <v>136</v>
      </c>
      <c r="B85" s="46" t="s">
        <v>71</v>
      </c>
      <c r="C85" s="47"/>
      <c r="D85" s="46" t="s">
        <v>139</v>
      </c>
      <c r="E85" s="101" t="s">
        <v>140</v>
      </c>
      <c r="F85" s="49">
        <v>3</v>
      </c>
      <c r="G85" s="49" t="s">
        <v>102</v>
      </c>
      <c r="H85" s="47"/>
      <c r="I85" s="47">
        <v>2</v>
      </c>
      <c r="J85" s="47">
        <v>10</v>
      </c>
      <c r="K85" s="47">
        <f t="shared" si="84"/>
        <v>9</v>
      </c>
      <c r="L85" s="9">
        <v>18</v>
      </c>
      <c r="M85" s="9"/>
      <c r="N85" s="12">
        <f t="shared" si="85"/>
        <v>2</v>
      </c>
      <c r="O85" s="13">
        <f t="shared" si="86"/>
        <v>0</v>
      </c>
      <c r="P85" s="14"/>
      <c r="Q85" s="15">
        <f t="shared" si="87"/>
        <v>18</v>
      </c>
      <c r="R85" s="16">
        <f t="shared" si="88"/>
        <v>0</v>
      </c>
      <c r="S85" s="15">
        <f t="shared" si="89"/>
        <v>18</v>
      </c>
    </row>
    <row r="86" spans="1:20" s="27" customFormat="1">
      <c r="A86" s="115" t="s">
        <v>136</v>
      </c>
      <c r="B86" s="46" t="s">
        <v>188</v>
      </c>
      <c r="C86" s="47"/>
      <c r="D86" s="46" t="s">
        <v>30</v>
      </c>
      <c r="E86" s="101" t="s">
        <v>168</v>
      </c>
      <c r="F86" s="49">
        <v>4</v>
      </c>
      <c r="G86" s="49" t="s">
        <v>73</v>
      </c>
      <c r="H86" s="47"/>
      <c r="I86" s="47">
        <v>6</v>
      </c>
      <c r="J86" s="47">
        <v>20</v>
      </c>
      <c r="K86" s="47">
        <f t="shared" si="84"/>
        <v>15</v>
      </c>
      <c r="L86" s="9">
        <v>27</v>
      </c>
      <c r="M86" s="9"/>
      <c r="N86" s="12">
        <f t="shared" si="85"/>
        <v>1.8</v>
      </c>
      <c r="O86" s="13">
        <f t="shared" si="86"/>
        <v>0</v>
      </c>
      <c r="P86" s="14"/>
      <c r="Q86" s="15">
        <f t="shared" si="87"/>
        <v>27</v>
      </c>
      <c r="R86" s="16">
        <f t="shared" si="88"/>
        <v>0</v>
      </c>
      <c r="S86" s="15">
        <f t="shared" si="89"/>
        <v>27</v>
      </c>
    </row>
    <row r="87" spans="1:20" s="27" customFormat="1">
      <c r="A87" s="115" t="s">
        <v>136</v>
      </c>
      <c r="B87" s="46" t="s">
        <v>188</v>
      </c>
      <c r="C87" s="47"/>
      <c r="D87" s="46" t="s">
        <v>194</v>
      </c>
      <c r="E87" s="101" t="s">
        <v>195</v>
      </c>
      <c r="F87" s="49">
        <v>4</v>
      </c>
      <c r="G87" s="49" t="s">
        <v>72</v>
      </c>
      <c r="H87" s="47"/>
      <c r="I87" s="47">
        <v>6</v>
      </c>
      <c r="J87" s="47">
        <v>20</v>
      </c>
      <c r="K87" s="47">
        <f t="shared" si="84"/>
        <v>15</v>
      </c>
      <c r="L87" s="9">
        <v>27</v>
      </c>
      <c r="M87" s="9"/>
      <c r="N87" s="12">
        <f t="shared" si="85"/>
        <v>1.8</v>
      </c>
      <c r="O87" s="13">
        <f t="shared" si="86"/>
        <v>0</v>
      </c>
      <c r="P87" s="14"/>
      <c r="Q87" s="15">
        <f t="shared" si="87"/>
        <v>27</v>
      </c>
      <c r="R87" s="16">
        <f t="shared" si="88"/>
        <v>0</v>
      </c>
      <c r="S87" s="15">
        <f t="shared" si="89"/>
        <v>27</v>
      </c>
    </row>
    <row r="88" spans="1:20" s="27" customFormat="1" ht="15" customHeight="1">
      <c r="A88" s="115" t="s">
        <v>136</v>
      </c>
      <c r="B88" s="46" t="s">
        <v>188</v>
      </c>
      <c r="C88" s="47"/>
      <c r="D88" s="46" t="s">
        <v>196</v>
      </c>
      <c r="E88" s="101" t="s">
        <v>197</v>
      </c>
      <c r="F88" s="49">
        <v>4</v>
      </c>
      <c r="G88" s="49" t="s">
        <v>74</v>
      </c>
      <c r="H88" s="47"/>
      <c r="I88" s="47">
        <v>6</v>
      </c>
      <c r="J88" s="47">
        <v>20</v>
      </c>
      <c r="K88" s="47">
        <f t="shared" ref="K88:K90" si="90">J88-I88+1</f>
        <v>15</v>
      </c>
      <c r="L88" s="9">
        <v>27</v>
      </c>
      <c r="M88" s="9"/>
      <c r="N88" s="12">
        <f t="shared" ref="N88:N90" si="91">L88/K88</f>
        <v>1.8</v>
      </c>
      <c r="O88" s="13">
        <f t="shared" ref="O88:O90" si="92">M88/6</f>
        <v>0</v>
      </c>
      <c r="P88" s="14"/>
      <c r="Q88" s="15">
        <f t="shared" ref="Q88:Q90" si="93">IF(K88=0,0,L88)</f>
        <v>27</v>
      </c>
      <c r="R88" s="16">
        <f t="shared" ref="R88:R90" si="94">IF(K88=0,0,M88/1.5)</f>
        <v>0</v>
      </c>
      <c r="S88" s="15">
        <f t="shared" ref="S88:S90" si="95">P88+Q88+R88</f>
        <v>27</v>
      </c>
    </row>
    <row r="89" spans="1:20" s="27" customFormat="1">
      <c r="A89" s="115" t="s">
        <v>136</v>
      </c>
      <c r="B89" s="46" t="s">
        <v>210</v>
      </c>
      <c r="C89" s="47"/>
      <c r="D89" s="46" t="s">
        <v>190</v>
      </c>
      <c r="E89" s="101" t="s">
        <v>191</v>
      </c>
      <c r="F89" s="49">
        <v>4</v>
      </c>
      <c r="G89" s="49" t="s">
        <v>149</v>
      </c>
      <c r="H89" s="47"/>
      <c r="I89" s="47">
        <v>6</v>
      </c>
      <c r="J89" s="47">
        <v>20</v>
      </c>
      <c r="K89" s="47">
        <f t="shared" si="90"/>
        <v>15</v>
      </c>
      <c r="L89" s="9">
        <v>27</v>
      </c>
      <c r="M89" s="9"/>
      <c r="N89" s="12">
        <f t="shared" si="91"/>
        <v>1.8</v>
      </c>
      <c r="O89" s="13">
        <f t="shared" si="92"/>
        <v>0</v>
      </c>
      <c r="P89" s="14"/>
      <c r="Q89" s="15">
        <f t="shared" si="93"/>
        <v>27</v>
      </c>
      <c r="R89" s="16">
        <f t="shared" si="94"/>
        <v>0</v>
      </c>
      <c r="S89" s="15">
        <f t="shared" si="95"/>
        <v>27</v>
      </c>
    </row>
    <row r="90" spans="1:20" s="27" customFormat="1">
      <c r="A90" s="115" t="s">
        <v>136</v>
      </c>
      <c r="B90" s="46" t="s">
        <v>210</v>
      </c>
      <c r="C90" s="47"/>
      <c r="D90" s="46" t="s">
        <v>163</v>
      </c>
      <c r="E90" s="101" t="s">
        <v>168</v>
      </c>
      <c r="F90" s="49">
        <v>4</v>
      </c>
      <c r="G90" s="49" t="s">
        <v>151</v>
      </c>
      <c r="H90" s="47"/>
      <c r="I90" s="47">
        <v>6</v>
      </c>
      <c r="J90" s="47">
        <v>20</v>
      </c>
      <c r="K90" s="47">
        <f t="shared" si="90"/>
        <v>15</v>
      </c>
      <c r="L90" s="9">
        <v>27</v>
      </c>
      <c r="M90" s="9"/>
      <c r="N90" s="12">
        <f t="shared" si="91"/>
        <v>1.8</v>
      </c>
      <c r="O90" s="13">
        <f t="shared" si="92"/>
        <v>0</v>
      </c>
      <c r="P90" s="14"/>
      <c r="Q90" s="15">
        <f t="shared" si="93"/>
        <v>27</v>
      </c>
      <c r="R90" s="16">
        <f t="shared" si="94"/>
        <v>0</v>
      </c>
      <c r="S90" s="15">
        <f t="shared" si="95"/>
        <v>27</v>
      </c>
    </row>
    <row r="91" spans="1:20" s="27" customFormat="1">
      <c r="A91" s="45" t="s">
        <v>136</v>
      </c>
      <c r="B91" s="46" t="s">
        <v>58</v>
      </c>
      <c r="C91" s="47"/>
      <c r="D91" s="46" t="s">
        <v>13</v>
      </c>
      <c r="E91" s="48" t="s">
        <v>23</v>
      </c>
      <c r="F91" s="47">
        <v>5</v>
      </c>
      <c r="G91" s="49" t="s">
        <v>73</v>
      </c>
      <c r="H91" s="47"/>
      <c r="I91" s="47">
        <v>1</v>
      </c>
      <c r="J91" s="47">
        <v>15</v>
      </c>
      <c r="K91" s="47">
        <f t="shared" si="84"/>
        <v>15</v>
      </c>
      <c r="L91" s="9">
        <v>30</v>
      </c>
      <c r="M91" s="9"/>
      <c r="N91" s="12">
        <f t="shared" si="85"/>
        <v>2</v>
      </c>
      <c r="O91" s="13">
        <f t="shared" si="86"/>
        <v>0</v>
      </c>
      <c r="P91" s="14"/>
      <c r="Q91" s="15">
        <f t="shared" si="87"/>
        <v>30</v>
      </c>
      <c r="R91" s="16">
        <f t="shared" si="88"/>
        <v>0</v>
      </c>
      <c r="S91" s="15">
        <f t="shared" si="89"/>
        <v>30</v>
      </c>
      <c r="T91" s="55"/>
    </row>
    <row r="92" spans="1:20" s="27" customFormat="1">
      <c r="A92" s="45" t="s">
        <v>136</v>
      </c>
      <c r="B92" s="46" t="s">
        <v>58</v>
      </c>
      <c r="C92" s="47"/>
      <c r="D92" s="46" t="s">
        <v>11</v>
      </c>
      <c r="E92" s="101" t="s">
        <v>119</v>
      </c>
      <c r="F92" s="49">
        <v>5</v>
      </c>
      <c r="G92" s="49" t="s">
        <v>74</v>
      </c>
      <c r="H92" s="47"/>
      <c r="I92" s="47">
        <v>1</v>
      </c>
      <c r="J92" s="47">
        <v>15</v>
      </c>
      <c r="K92" s="47">
        <f t="shared" si="84"/>
        <v>15</v>
      </c>
      <c r="L92" s="9">
        <v>30</v>
      </c>
      <c r="M92" s="9"/>
      <c r="N92" s="12">
        <f t="shared" si="85"/>
        <v>2</v>
      </c>
      <c r="O92" s="13">
        <f t="shared" si="86"/>
        <v>0</v>
      </c>
      <c r="P92" s="14"/>
      <c r="Q92" s="15">
        <f t="shared" si="87"/>
        <v>30</v>
      </c>
      <c r="R92" s="16">
        <f t="shared" si="88"/>
        <v>0</v>
      </c>
      <c r="S92" s="15">
        <f t="shared" si="89"/>
        <v>30</v>
      </c>
    </row>
    <row r="93" spans="1:20" s="27" customFormat="1">
      <c r="A93" s="45" t="s">
        <v>136</v>
      </c>
      <c r="B93" s="46" t="s">
        <v>220</v>
      </c>
      <c r="C93" s="47"/>
      <c r="D93" s="46" t="s">
        <v>194</v>
      </c>
      <c r="E93" s="101" t="s">
        <v>195</v>
      </c>
      <c r="F93" s="49">
        <v>5</v>
      </c>
      <c r="G93" s="49" t="s">
        <v>102</v>
      </c>
      <c r="H93" s="47"/>
      <c r="I93" s="47">
        <v>6</v>
      </c>
      <c r="J93" s="47">
        <v>20</v>
      </c>
      <c r="K93" s="47">
        <f t="shared" ref="K93" si="96">J93-I93+1</f>
        <v>15</v>
      </c>
      <c r="L93" s="9">
        <v>27</v>
      </c>
      <c r="M93" s="9"/>
      <c r="N93" s="12">
        <f t="shared" ref="N93" si="97">L93/K93</f>
        <v>1.8</v>
      </c>
      <c r="O93" s="13">
        <f t="shared" ref="O93" si="98">M93/6</f>
        <v>0</v>
      </c>
      <c r="P93" s="14"/>
      <c r="Q93" s="15">
        <f t="shared" ref="Q93" si="99">IF(K93=0,0,L93)</f>
        <v>27</v>
      </c>
      <c r="R93" s="16">
        <f t="shared" ref="R93" si="100">IF(K93=0,0,M93/1.5)</f>
        <v>0</v>
      </c>
      <c r="S93" s="15">
        <f t="shared" ref="S93" si="101">P93+Q93+R93</f>
        <v>27</v>
      </c>
    </row>
    <row r="94" spans="1:20" s="27" customFormat="1">
      <c r="A94" s="45" t="s">
        <v>136</v>
      </c>
      <c r="B94" s="46" t="s">
        <v>57</v>
      </c>
      <c r="C94" s="47"/>
      <c r="D94" s="46" t="s">
        <v>11</v>
      </c>
      <c r="E94" s="101" t="s">
        <v>119</v>
      </c>
      <c r="F94" s="49">
        <v>6</v>
      </c>
      <c r="G94" s="49" t="s">
        <v>72</v>
      </c>
      <c r="H94" s="47"/>
      <c r="I94" s="47">
        <v>1</v>
      </c>
      <c r="J94" s="47">
        <v>15</v>
      </c>
      <c r="K94" s="47">
        <f t="shared" si="84"/>
        <v>15</v>
      </c>
      <c r="L94" s="9">
        <v>30</v>
      </c>
      <c r="M94" s="9"/>
      <c r="N94" s="12">
        <f t="shared" si="85"/>
        <v>2</v>
      </c>
      <c r="O94" s="13">
        <f t="shared" si="86"/>
        <v>0</v>
      </c>
      <c r="P94" s="14"/>
      <c r="Q94" s="15">
        <f t="shared" si="87"/>
        <v>30</v>
      </c>
      <c r="R94" s="16">
        <f t="shared" si="88"/>
        <v>0</v>
      </c>
      <c r="S94" s="15">
        <f t="shared" si="89"/>
        <v>30</v>
      </c>
    </row>
    <row r="95" spans="1:20" s="27" customFormat="1">
      <c r="A95" s="45" t="s">
        <v>136</v>
      </c>
      <c r="B95" s="46" t="s">
        <v>206</v>
      </c>
      <c r="C95" s="47"/>
      <c r="D95" s="46" t="s">
        <v>242</v>
      </c>
      <c r="E95" s="101" t="s">
        <v>191</v>
      </c>
      <c r="F95" s="49">
        <v>6</v>
      </c>
      <c r="G95" s="49" t="s">
        <v>149</v>
      </c>
      <c r="H95" s="47"/>
      <c r="I95" s="47">
        <v>6</v>
      </c>
      <c r="J95" s="47">
        <v>20</v>
      </c>
      <c r="K95" s="47">
        <f t="shared" si="84"/>
        <v>15</v>
      </c>
      <c r="L95" s="9">
        <v>30</v>
      </c>
      <c r="M95" s="9"/>
      <c r="N95" s="12">
        <f t="shared" si="85"/>
        <v>2</v>
      </c>
      <c r="O95" s="13">
        <f t="shared" si="86"/>
        <v>0</v>
      </c>
      <c r="P95" s="14"/>
      <c r="Q95" s="15">
        <f t="shared" si="87"/>
        <v>30</v>
      </c>
      <c r="R95" s="16">
        <f t="shared" si="88"/>
        <v>0</v>
      </c>
      <c r="S95" s="15">
        <f t="shared" si="89"/>
        <v>30</v>
      </c>
    </row>
    <row r="96" spans="1:20" s="27" customFormat="1">
      <c r="A96" s="45" t="s">
        <v>136</v>
      </c>
      <c r="B96" s="46" t="s">
        <v>206</v>
      </c>
      <c r="C96" s="47"/>
      <c r="D96" s="46" t="s">
        <v>243</v>
      </c>
      <c r="E96" s="101" t="s">
        <v>172</v>
      </c>
      <c r="F96" s="49">
        <v>6</v>
      </c>
      <c r="G96" s="49" t="s">
        <v>160</v>
      </c>
      <c r="H96" s="47"/>
      <c r="I96" s="47">
        <v>6</v>
      </c>
      <c r="J96" s="47">
        <v>20</v>
      </c>
      <c r="K96" s="47">
        <f t="shared" ref="K96" si="102">J96-I96+1</f>
        <v>15</v>
      </c>
      <c r="L96" s="9">
        <v>30</v>
      </c>
      <c r="M96" s="9"/>
      <c r="N96" s="12">
        <f t="shared" ref="N96" si="103">L96/K96</f>
        <v>2</v>
      </c>
      <c r="O96" s="13">
        <f t="shared" ref="O96" si="104">M96/6</f>
        <v>0</v>
      </c>
      <c r="P96" s="14"/>
      <c r="Q96" s="15">
        <f t="shared" ref="Q96" si="105">IF(K96=0,0,L96)</f>
        <v>30</v>
      </c>
      <c r="R96" s="16">
        <f t="shared" ref="R96" si="106">IF(K96=0,0,M96/1.5)</f>
        <v>0</v>
      </c>
      <c r="S96" s="15">
        <f t="shared" ref="S96" si="107">P96+Q96+R96</f>
        <v>30</v>
      </c>
    </row>
    <row r="97" spans="1:21" s="27" customFormat="1">
      <c r="A97" s="45" t="s">
        <v>136</v>
      </c>
      <c r="B97" s="46" t="s">
        <v>188</v>
      </c>
      <c r="C97" s="47"/>
      <c r="D97" s="46" t="s">
        <v>198</v>
      </c>
      <c r="E97" s="101" t="s">
        <v>172</v>
      </c>
      <c r="F97" s="49">
        <v>7</v>
      </c>
      <c r="G97" s="49" t="s">
        <v>75</v>
      </c>
      <c r="H97" s="47"/>
      <c r="I97" s="47">
        <v>6</v>
      </c>
      <c r="J97" s="47">
        <v>20</v>
      </c>
      <c r="K97" s="47">
        <f>J97-I97+1</f>
        <v>15</v>
      </c>
      <c r="L97" s="9">
        <v>27</v>
      </c>
      <c r="M97" s="9"/>
      <c r="N97" s="12">
        <f>L97/K97</f>
        <v>1.8</v>
      </c>
      <c r="O97" s="13">
        <f t="shared" ref="O97:O98" si="108">M97/6</f>
        <v>0</v>
      </c>
      <c r="P97" s="14"/>
      <c r="Q97" s="15">
        <f>IF(K97=0,0,L97)</f>
        <v>27</v>
      </c>
      <c r="R97" s="16">
        <f>IF(K97=0,0,M97/1.5)</f>
        <v>0</v>
      </c>
      <c r="S97" s="15">
        <f>P97+Q97+R97</f>
        <v>27</v>
      </c>
    </row>
    <row r="98" spans="1:21" s="27" customFormat="1">
      <c r="A98" s="45" t="s">
        <v>136</v>
      </c>
      <c r="B98" s="46" t="s">
        <v>188</v>
      </c>
      <c r="C98" s="47"/>
      <c r="D98" s="46" t="s">
        <v>199</v>
      </c>
      <c r="E98" s="101" t="s">
        <v>200</v>
      </c>
      <c r="F98" s="49">
        <v>7</v>
      </c>
      <c r="G98" s="49" t="s">
        <v>83</v>
      </c>
      <c r="H98" s="47"/>
      <c r="I98" s="47">
        <v>6</v>
      </c>
      <c r="J98" s="47">
        <v>20</v>
      </c>
      <c r="K98" s="47">
        <f>J98-I98+1</f>
        <v>15</v>
      </c>
      <c r="L98" s="9">
        <v>27</v>
      </c>
      <c r="M98" s="9"/>
      <c r="N98" s="12">
        <f>L98/K98</f>
        <v>1.8</v>
      </c>
      <c r="O98" s="13">
        <f t="shared" si="108"/>
        <v>0</v>
      </c>
      <c r="P98" s="14"/>
      <c r="Q98" s="15">
        <f>IF(K98=0,0,L98)</f>
        <v>27</v>
      </c>
      <c r="R98" s="16">
        <f>IF(K98=0,0,M98/1.5)</f>
        <v>0</v>
      </c>
      <c r="S98" s="15">
        <f>P98+Q98+R98</f>
        <v>27</v>
      </c>
    </row>
    <row r="99" spans="1:21" s="27" customFormat="1">
      <c r="A99" s="45"/>
      <c r="B99" s="46"/>
      <c r="C99" s="47"/>
      <c r="D99" s="46"/>
      <c r="E99" s="101"/>
      <c r="F99" s="49"/>
      <c r="G99" s="49"/>
      <c r="H99" s="47"/>
      <c r="I99" s="47"/>
      <c r="J99" s="47"/>
      <c r="K99" s="47"/>
      <c r="L99" s="9"/>
      <c r="M99" s="9"/>
      <c r="N99" s="12"/>
      <c r="O99" s="13"/>
      <c r="P99" s="14"/>
      <c r="Q99" s="15"/>
      <c r="R99" s="16"/>
      <c r="S99" s="15"/>
      <c r="T99" s="55"/>
      <c r="U99" s="56"/>
    </row>
    <row r="100" spans="1:21" s="27" customFormat="1">
      <c r="A100" s="45" t="s">
        <v>138</v>
      </c>
      <c r="B100" s="46" t="s">
        <v>189</v>
      </c>
      <c r="C100" s="47"/>
      <c r="D100" s="46" t="s">
        <v>192</v>
      </c>
      <c r="E100" s="101" t="s">
        <v>193</v>
      </c>
      <c r="F100" s="49">
        <v>2</v>
      </c>
      <c r="G100" s="49" t="s">
        <v>75</v>
      </c>
      <c r="H100" s="47"/>
      <c r="I100" s="47">
        <v>6</v>
      </c>
      <c r="J100" s="47">
        <v>20</v>
      </c>
      <c r="K100" s="47">
        <f>J100-I100+1</f>
        <v>15</v>
      </c>
      <c r="L100" s="9">
        <v>27</v>
      </c>
      <c r="M100" s="9"/>
      <c r="N100" s="12">
        <f>L100/K100</f>
        <v>1.8</v>
      </c>
      <c r="O100" s="13">
        <f>M100/6</f>
        <v>0</v>
      </c>
      <c r="P100" s="14"/>
      <c r="Q100" s="15">
        <f>IF(K100=0,0,L100)</f>
        <v>27</v>
      </c>
      <c r="R100" s="16">
        <f>IF(K100=0,0,M100/1.5)</f>
        <v>0</v>
      </c>
      <c r="S100" s="15">
        <f>P100+Q100+R100</f>
        <v>27</v>
      </c>
    </row>
    <row r="101" spans="1:21" s="27" customFormat="1">
      <c r="A101" s="45" t="s">
        <v>138</v>
      </c>
      <c r="B101" s="46" t="s">
        <v>189</v>
      </c>
      <c r="C101" s="47"/>
      <c r="D101" s="46" t="s">
        <v>190</v>
      </c>
      <c r="E101" s="101" t="s">
        <v>191</v>
      </c>
      <c r="F101" s="49">
        <v>2</v>
      </c>
      <c r="G101" s="49" t="s">
        <v>80</v>
      </c>
      <c r="H101" s="47"/>
      <c r="I101" s="47">
        <v>6</v>
      </c>
      <c r="J101" s="47">
        <v>20</v>
      </c>
      <c r="K101" s="47">
        <f t="shared" ref="K101" si="109">J101-I101+1</f>
        <v>15</v>
      </c>
      <c r="L101" s="9">
        <v>27</v>
      </c>
      <c r="M101" s="9"/>
      <c r="N101" s="12">
        <f t="shared" ref="N101" si="110">L101/K101</f>
        <v>1.8</v>
      </c>
      <c r="O101" s="13">
        <f t="shared" ref="O101" si="111">M101/6</f>
        <v>0</v>
      </c>
      <c r="P101" s="14"/>
      <c r="Q101" s="15">
        <f t="shared" ref="Q101" si="112">IF(K101=0,0,L101)</f>
        <v>27</v>
      </c>
      <c r="R101" s="16">
        <f t="shared" ref="R101" si="113">IF(K101=0,0,M101/1.5)</f>
        <v>0</v>
      </c>
      <c r="S101" s="15">
        <f t="shared" ref="S101" si="114">P101+Q101+R101</f>
        <v>27</v>
      </c>
    </row>
    <row r="102" spans="1:21" s="28" customFormat="1">
      <c r="A102" s="45" t="s">
        <v>138</v>
      </c>
      <c r="B102" s="46" t="s">
        <v>64</v>
      </c>
      <c r="C102" s="48"/>
      <c r="D102" s="46" t="s">
        <v>60</v>
      </c>
      <c r="E102" s="48" t="s">
        <v>23</v>
      </c>
      <c r="F102" s="49">
        <v>3</v>
      </c>
      <c r="G102" s="49" t="s">
        <v>73</v>
      </c>
      <c r="H102" s="47"/>
      <c r="I102" s="47">
        <v>1</v>
      </c>
      <c r="J102" s="47">
        <v>15</v>
      </c>
      <c r="K102" s="47">
        <f>J102-I102+1</f>
        <v>15</v>
      </c>
      <c r="L102" s="9">
        <v>30</v>
      </c>
      <c r="M102" s="9"/>
      <c r="N102" s="12">
        <f>L102/K102</f>
        <v>2</v>
      </c>
      <c r="O102" s="13">
        <f>M102/6</f>
        <v>0</v>
      </c>
      <c r="P102" s="14"/>
      <c r="Q102" s="15">
        <f>IF(K102=0,0,L102)</f>
        <v>30</v>
      </c>
      <c r="R102" s="16">
        <f>IF(K102=0,0,M102/1.5)</f>
        <v>0</v>
      </c>
      <c r="S102" s="15">
        <f>P102+Q102+R102</f>
        <v>30</v>
      </c>
      <c r="T102" s="27"/>
      <c r="U102" s="27"/>
    </row>
    <row r="103" spans="1:21" s="28" customFormat="1">
      <c r="A103" s="45" t="s">
        <v>138</v>
      </c>
      <c r="B103" s="46" t="s">
        <v>64</v>
      </c>
      <c r="C103" s="48"/>
      <c r="D103" s="46" t="s">
        <v>141</v>
      </c>
      <c r="E103" s="48" t="s">
        <v>142</v>
      </c>
      <c r="F103" s="49">
        <v>3</v>
      </c>
      <c r="G103" s="49" t="s">
        <v>72</v>
      </c>
      <c r="H103" s="47"/>
      <c r="I103" s="47">
        <v>1</v>
      </c>
      <c r="J103" s="47">
        <v>15</v>
      </c>
      <c r="K103" s="47">
        <f t="shared" ref="K103:K106" si="115">J103-I103+1</f>
        <v>15</v>
      </c>
      <c r="L103" s="9">
        <v>30</v>
      </c>
      <c r="M103" s="9"/>
      <c r="N103" s="12">
        <f t="shared" ref="N103:N106" si="116">L103/K103</f>
        <v>2</v>
      </c>
      <c r="O103" s="13">
        <f t="shared" ref="O103:O107" si="117">M103/6</f>
        <v>0</v>
      </c>
      <c r="P103" s="14"/>
      <c r="Q103" s="15">
        <f t="shared" ref="Q103:Q106" si="118">IF(K103=0,0,L103)</f>
        <v>30</v>
      </c>
      <c r="R103" s="16">
        <f t="shared" ref="R103:R106" si="119">IF(K103=0,0,M103/1.5)</f>
        <v>0</v>
      </c>
      <c r="S103" s="15">
        <f t="shared" ref="S103:S106" si="120">P103+Q103+R103</f>
        <v>30</v>
      </c>
      <c r="T103" s="27"/>
      <c r="U103" s="27"/>
    </row>
    <row r="104" spans="1:21" s="27" customFormat="1">
      <c r="A104" s="115" t="s">
        <v>138</v>
      </c>
      <c r="B104" s="46" t="s">
        <v>189</v>
      </c>
      <c r="C104" s="47"/>
      <c r="D104" s="46" t="s">
        <v>25</v>
      </c>
      <c r="E104" s="101" t="s">
        <v>168</v>
      </c>
      <c r="F104" s="49">
        <v>4</v>
      </c>
      <c r="G104" s="49" t="s">
        <v>73</v>
      </c>
      <c r="H104" s="47"/>
      <c r="I104" s="47">
        <v>6</v>
      </c>
      <c r="J104" s="47">
        <v>20</v>
      </c>
      <c r="K104" s="47">
        <f t="shared" si="115"/>
        <v>15</v>
      </c>
      <c r="L104" s="9">
        <v>27</v>
      </c>
      <c r="M104" s="9"/>
      <c r="N104" s="12">
        <f t="shared" si="116"/>
        <v>1.8</v>
      </c>
      <c r="O104" s="13">
        <f t="shared" si="117"/>
        <v>0</v>
      </c>
      <c r="P104" s="14"/>
      <c r="Q104" s="15">
        <f t="shared" si="118"/>
        <v>27</v>
      </c>
      <c r="R104" s="16">
        <f t="shared" si="119"/>
        <v>0</v>
      </c>
      <c r="S104" s="15">
        <f t="shared" si="120"/>
        <v>27</v>
      </c>
    </row>
    <row r="105" spans="1:21" s="27" customFormat="1" ht="15" customHeight="1">
      <c r="A105" s="115" t="s">
        <v>138</v>
      </c>
      <c r="B105" s="46" t="s">
        <v>189</v>
      </c>
      <c r="C105" s="47"/>
      <c r="D105" s="46" t="s">
        <v>196</v>
      </c>
      <c r="E105" s="101" t="s">
        <v>197</v>
      </c>
      <c r="F105" s="49">
        <v>4</v>
      </c>
      <c r="G105" s="49" t="s">
        <v>72</v>
      </c>
      <c r="H105" s="47"/>
      <c r="I105" s="47">
        <v>6</v>
      </c>
      <c r="J105" s="47">
        <v>20</v>
      </c>
      <c r="K105" s="47">
        <f>J105-I105+1</f>
        <v>15</v>
      </c>
      <c r="L105" s="9">
        <v>27</v>
      </c>
      <c r="M105" s="9"/>
      <c r="N105" s="12">
        <f>L105/K105</f>
        <v>1.8</v>
      </c>
      <c r="O105" s="13">
        <f>M105/6</f>
        <v>0</v>
      </c>
      <c r="P105" s="14"/>
      <c r="Q105" s="15">
        <f>IF(K105=0,0,L105)</f>
        <v>27</v>
      </c>
      <c r="R105" s="16">
        <f>IF(K105=0,0,M105/1.5)</f>
        <v>0</v>
      </c>
      <c r="S105" s="15">
        <f>P105+Q105+R105</f>
        <v>27</v>
      </c>
    </row>
    <row r="106" spans="1:21" s="27" customFormat="1">
      <c r="A106" s="115" t="s">
        <v>138</v>
      </c>
      <c r="B106" s="46" t="s">
        <v>189</v>
      </c>
      <c r="C106" s="47"/>
      <c r="D106" s="46" t="s">
        <v>194</v>
      </c>
      <c r="E106" s="101" t="s">
        <v>195</v>
      </c>
      <c r="F106" s="49">
        <v>4</v>
      </c>
      <c r="G106" s="49" t="s">
        <v>74</v>
      </c>
      <c r="H106" s="47"/>
      <c r="I106" s="47">
        <v>6</v>
      </c>
      <c r="J106" s="47">
        <v>20</v>
      </c>
      <c r="K106" s="47">
        <f t="shared" si="115"/>
        <v>15</v>
      </c>
      <c r="L106" s="9">
        <v>27</v>
      </c>
      <c r="M106" s="9"/>
      <c r="N106" s="12">
        <f t="shared" si="116"/>
        <v>1.8</v>
      </c>
      <c r="O106" s="13">
        <f t="shared" si="117"/>
        <v>0</v>
      </c>
      <c r="P106" s="14"/>
      <c r="Q106" s="15">
        <f t="shared" si="118"/>
        <v>27</v>
      </c>
      <c r="R106" s="16">
        <f t="shared" si="119"/>
        <v>0</v>
      </c>
      <c r="S106" s="15">
        <f t="shared" si="120"/>
        <v>27</v>
      </c>
    </row>
    <row r="107" spans="1:21" s="27" customFormat="1">
      <c r="A107" s="45" t="s">
        <v>138</v>
      </c>
      <c r="B107" s="46" t="s">
        <v>218</v>
      </c>
      <c r="C107" s="47"/>
      <c r="D107" s="46" t="s">
        <v>219</v>
      </c>
      <c r="E107" s="101" t="s">
        <v>172</v>
      </c>
      <c r="F107" s="49">
        <v>4</v>
      </c>
      <c r="G107" s="49" t="s">
        <v>158</v>
      </c>
      <c r="H107" s="47"/>
      <c r="I107" s="47">
        <v>6</v>
      </c>
      <c r="J107" s="47">
        <v>20</v>
      </c>
      <c r="K107" s="47">
        <f>J107-I107+1</f>
        <v>15</v>
      </c>
      <c r="L107" s="9">
        <v>27</v>
      </c>
      <c r="M107" s="9"/>
      <c r="N107" s="12">
        <f>L107/K107</f>
        <v>1.8</v>
      </c>
      <c r="O107" s="13">
        <f t="shared" si="117"/>
        <v>0</v>
      </c>
      <c r="P107" s="14"/>
      <c r="Q107" s="15">
        <f>IF(K107=0,0,L107)</f>
        <v>27</v>
      </c>
      <c r="R107" s="16">
        <f>IF(K107=0,0,M107/1.5)</f>
        <v>0</v>
      </c>
      <c r="S107" s="15">
        <f>P107+Q107+R107</f>
        <v>27</v>
      </c>
    </row>
    <row r="108" spans="1:21" s="48" customFormat="1">
      <c r="A108" s="45" t="s">
        <v>138</v>
      </c>
      <c r="B108" s="46" t="s">
        <v>71</v>
      </c>
      <c r="D108" s="46" t="s">
        <v>31</v>
      </c>
      <c r="E108" s="46" t="s">
        <v>114</v>
      </c>
      <c r="F108" s="47">
        <v>5</v>
      </c>
      <c r="G108" s="49" t="s">
        <v>95</v>
      </c>
      <c r="I108" s="47">
        <v>17</v>
      </c>
      <c r="J108" s="47">
        <v>19</v>
      </c>
      <c r="K108" s="47">
        <f>J108-I108+1</f>
        <v>3</v>
      </c>
      <c r="L108" s="47">
        <v>15</v>
      </c>
      <c r="M108" s="47"/>
      <c r="N108" s="50">
        <f>L108/K108</f>
        <v>5</v>
      </c>
      <c r="O108" s="51">
        <f>M108/6</f>
        <v>0</v>
      </c>
      <c r="Q108" s="52">
        <f>IF(K108=0,0,L108)</f>
        <v>15</v>
      </c>
      <c r="R108" s="100">
        <f>IF(K108=0,0,M108/1.5)</f>
        <v>0</v>
      </c>
      <c r="S108" s="52">
        <f>P108+Q108+R108</f>
        <v>15</v>
      </c>
    </row>
    <row r="109" spans="1:21" s="48" customFormat="1">
      <c r="A109" s="45" t="s">
        <v>138</v>
      </c>
      <c r="B109" s="46" t="s">
        <v>71</v>
      </c>
      <c r="D109" s="46" t="s">
        <v>31</v>
      </c>
      <c r="E109" s="46" t="s">
        <v>114</v>
      </c>
      <c r="F109" s="47">
        <v>5</v>
      </c>
      <c r="G109" s="49" t="s">
        <v>124</v>
      </c>
      <c r="I109" s="47">
        <v>2</v>
      </c>
      <c r="J109" s="47">
        <v>16</v>
      </c>
      <c r="K109" s="47">
        <f>J109-I109+1</f>
        <v>15</v>
      </c>
      <c r="L109" s="47">
        <v>60</v>
      </c>
      <c r="M109" s="47"/>
      <c r="N109" s="50">
        <f>L109/K109</f>
        <v>4</v>
      </c>
      <c r="O109" s="51">
        <f>M109/6</f>
        <v>0</v>
      </c>
      <c r="Q109" s="52">
        <f>IF(K109=0,0,L109)</f>
        <v>60</v>
      </c>
      <c r="R109" s="100">
        <f>IF(K109=0,0,M109/1.5)</f>
        <v>0</v>
      </c>
      <c r="S109" s="52">
        <f>P109+Q109+R109</f>
        <v>60</v>
      </c>
    </row>
    <row r="110" spans="1:21" s="27" customFormat="1" ht="15" customHeight="1">
      <c r="A110" s="45" t="s">
        <v>138</v>
      </c>
      <c r="B110" s="46" t="s">
        <v>210</v>
      </c>
      <c r="C110" s="47"/>
      <c r="D110" s="46" t="s">
        <v>216</v>
      </c>
      <c r="E110" s="101" t="s">
        <v>197</v>
      </c>
      <c r="F110" s="49">
        <v>6</v>
      </c>
      <c r="G110" s="49" t="s">
        <v>73</v>
      </c>
      <c r="H110" s="47"/>
      <c r="I110" s="47">
        <v>6</v>
      </c>
      <c r="J110" s="47">
        <v>20</v>
      </c>
      <c r="K110" s="47">
        <f>J110-I110+1</f>
        <v>15</v>
      </c>
      <c r="L110" s="9">
        <v>27</v>
      </c>
      <c r="M110" s="9"/>
      <c r="N110" s="12">
        <f>L110/K110</f>
        <v>1.8</v>
      </c>
      <c r="O110" s="13">
        <f>M110/6</f>
        <v>0</v>
      </c>
      <c r="P110" s="14"/>
      <c r="Q110" s="15">
        <f>IF(K110=0,0,L110)</f>
        <v>27</v>
      </c>
      <c r="R110" s="16">
        <f>IF(K110=0,0,M110/1.5)</f>
        <v>0</v>
      </c>
      <c r="S110" s="15">
        <f>P110+Q110+R110</f>
        <v>27</v>
      </c>
    </row>
    <row r="111" spans="1:21" s="27" customFormat="1">
      <c r="A111" s="45" t="s">
        <v>138</v>
      </c>
      <c r="B111" s="46" t="s">
        <v>210</v>
      </c>
      <c r="C111" s="47"/>
      <c r="D111" s="46" t="s">
        <v>194</v>
      </c>
      <c r="E111" s="101" t="s">
        <v>195</v>
      </c>
      <c r="F111" s="49">
        <v>6</v>
      </c>
      <c r="G111" s="49" t="s">
        <v>72</v>
      </c>
      <c r="H111" s="47"/>
      <c r="I111" s="47">
        <v>6</v>
      </c>
      <c r="J111" s="47">
        <v>20</v>
      </c>
      <c r="K111" s="47">
        <f t="shared" ref="K111" si="121">J111-I111+1</f>
        <v>15</v>
      </c>
      <c r="L111" s="9">
        <v>27</v>
      </c>
      <c r="M111" s="9"/>
      <c r="N111" s="12">
        <f t="shared" ref="N111" si="122">L111/K111</f>
        <v>1.8</v>
      </c>
      <c r="O111" s="13">
        <f t="shared" ref="O111" si="123">M111/6</f>
        <v>0</v>
      </c>
      <c r="P111" s="14"/>
      <c r="Q111" s="15">
        <f t="shared" ref="Q111" si="124">IF(K111=0,0,L111)</f>
        <v>27</v>
      </c>
      <c r="R111" s="16">
        <f t="shared" ref="R111" si="125">IF(K111=0,0,M111/1.5)</f>
        <v>0</v>
      </c>
      <c r="S111" s="15">
        <f t="shared" ref="S111" si="126">P111+Q111+R111</f>
        <v>27</v>
      </c>
    </row>
    <row r="112" spans="1:21" s="27" customFormat="1">
      <c r="A112" s="45" t="s">
        <v>138</v>
      </c>
      <c r="B112" s="46" t="s">
        <v>210</v>
      </c>
      <c r="C112" s="47"/>
      <c r="D112" s="46" t="s">
        <v>214</v>
      </c>
      <c r="E112" s="101" t="s">
        <v>200</v>
      </c>
      <c r="F112" s="49">
        <v>6</v>
      </c>
      <c r="G112" s="49" t="s">
        <v>158</v>
      </c>
      <c r="H112" s="47"/>
      <c r="I112" s="47">
        <v>6</v>
      </c>
      <c r="J112" s="47">
        <v>20</v>
      </c>
      <c r="K112" s="47">
        <f>J112-I112+1</f>
        <v>15</v>
      </c>
      <c r="L112" s="9">
        <v>27</v>
      </c>
      <c r="M112" s="9"/>
      <c r="N112" s="12">
        <f>L112/K112</f>
        <v>1.8</v>
      </c>
      <c r="O112" s="13">
        <f>M112/6</f>
        <v>0</v>
      </c>
      <c r="P112" s="14"/>
      <c r="Q112" s="15">
        <f>IF(K112=0,0,L112)</f>
        <v>27</v>
      </c>
      <c r="R112" s="16">
        <f>IF(K112=0,0,M112/1.5)</f>
        <v>0</v>
      </c>
      <c r="S112" s="15">
        <f>P112+Q112+R112</f>
        <v>27</v>
      </c>
    </row>
    <row r="113" spans="1:21" s="27" customFormat="1">
      <c r="A113" s="45" t="s">
        <v>138</v>
      </c>
      <c r="B113" s="46" t="s">
        <v>210</v>
      </c>
      <c r="C113" s="47"/>
      <c r="D113" s="46" t="s">
        <v>217</v>
      </c>
      <c r="E113" s="101" t="s">
        <v>172</v>
      </c>
      <c r="F113" s="49">
        <v>6</v>
      </c>
      <c r="G113" s="49" t="s">
        <v>160</v>
      </c>
      <c r="H113" s="47"/>
      <c r="I113" s="47">
        <v>6</v>
      </c>
      <c r="J113" s="47">
        <v>20</v>
      </c>
      <c r="K113" s="47">
        <f>J113-I113+1</f>
        <v>15</v>
      </c>
      <c r="L113" s="9">
        <v>27</v>
      </c>
      <c r="M113" s="9"/>
      <c r="N113" s="12">
        <f>L113/K113</f>
        <v>1.8</v>
      </c>
      <c r="O113" s="13">
        <f t="shared" ref="O113" si="127">M113/6</f>
        <v>0</v>
      </c>
      <c r="P113" s="14"/>
      <c r="Q113" s="15">
        <f>IF(K113=0,0,L113)</f>
        <v>27</v>
      </c>
      <c r="R113" s="16">
        <f>IF(K113=0,0,M113/1.5)</f>
        <v>0</v>
      </c>
      <c r="S113" s="15">
        <f>P113+Q113+R113</f>
        <v>27</v>
      </c>
    </row>
    <row r="114" spans="1:21" s="27" customFormat="1">
      <c r="A114" s="45" t="s">
        <v>138</v>
      </c>
      <c r="B114" s="46" t="s">
        <v>189</v>
      </c>
      <c r="C114" s="47"/>
      <c r="D114" s="46" t="s">
        <v>199</v>
      </c>
      <c r="E114" s="101" t="s">
        <v>200</v>
      </c>
      <c r="F114" s="49">
        <v>7</v>
      </c>
      <c r="G114" s="49" t="s">
        <v>75</v>
      </c>
      <c r="H114" s="47"/>
      <c r="I114" s="47">
        <v>6</v>
      </c>
      <c r="J114" s="47">
        <v>20</v>
      </c>
      <c r="K114" s="47">
        <f>J114-I114+1</f>
        <v>15</v>
      </c>
      <c r="L114" s="9">
        <v>27</v>
      </c>
      <c r="M114" s="9"/>
      <c r="N114" s="12">
        <f>L114/K114</f>
        <v>1.8</v>
      </c>
      <c r="O114" s="13">
        <f>M114/6</f>
        <v>0</v>
      </c>
      <c r="P114" s="14"/>
      <c r="Q114" s="15">
        <f>IF(K114=0,0,L114)</f>
        <v>27</v>
      </c>
      <c r="R114" s="16">
        <f>IF(K114=0,0,M114/1.5)</f>
        <v>0</v>
      </c>
      <c r="S114" s="15">
        <f>P114+Q114+R114</f>
        <v>27</v>
      </c>
    </row>
    <row r="115" spans="1:21" s="27" customFormat="1">
      <c r="A115" s="45" t="s">
        <v>138</v>
      </c>
      <c r="B115" s="46" t="s">
        <v>189</v>
      </c>
      <c r="C115" s="47"/>
      <c r="D115" s="46" t="s">
        <v>198</v>
      </c>
      <c r="E115" s="101" t="s">
        <v>172</v>
      </c>
      <c r="F115" s="49">
        <v>7</v>
      </c>
      <c r="G115" s="49" t="s">
        <v>83</v>
      </c>
      <c r="H115" s="47"/>
      <c r="I115" s="47">
        <v>6</v>
      </c>
      <c r="J115" s="47">
        <v>20</v>
      </c>
      <c r="K115" s="47">
        <f>J115-I115+1</f>
        <v>15</v>
      </c>
      <c r="L115" s="9">
        <v>27</v>
      </c>
      <c r="M115" s="9"/>
      <c r="N115" s="12">
        <f>L115/K115</f>
        <v>1.8</v>
      </c>
      <c r="O115" s="13">
        <f t="shared" ref="O115" si="128">M115/6</f>
        <v>0</v>
      </c>
      <c r="P115" s="14"/>
      <c r="Q115" s="15">
        <f>IF(K115=0,0,L115)</f>
        <v>27</v>
      </c>
      <c r="R115" s="16">
        <f>IF(K115=0,0,M115/1.5)</f>
        <v>0</v>
      </c>
      <c r="S115" s="15">
        <f>P115+Q115+R115</f>
        <v>27</v>
      </c>
    </row>
    <row r="116" spans="1:21" s="28" customFormat="1">
      <c r="A116" s="7"/>
      <c r="B116" s="8"/>
      <c r="C116" s="27"/>
      <c r="D116" s="8"/>
      <c r="E116" s="14"/>
      <c r="F116" s="11"/>
      <c r="G116" s="11"/>
      <c r="H116" s="9"/>
      <c r="I116" s="9"/>
      <c r="J116" s="9"/>
      <c r="K116" s="9"/>
      <c r="L116" s="9"/>
      <c r="M116" s="9"/>
      <c r="N116" s="12"/>
      <c r="O116" s="13"/>
      <c r="P116" s="14"/>
      <c r="Q116" s="15"/>
      <c r="R116" s="16"/>
      <c r="S116" s="15"/>
      <c r="T116" s="55"/>
      <c r="U116" s="56"/>
    </row>
    <row r="117" spans="1:21" s="28" customFormat="1">
      <c r="A117" s="115" t="s">
        <v>143</v>
      </c>
      <c r="B117" s="8" t="s">
        <v>206</v>
      </c>
      <c r="C117" s="27"/>
      <c r="D117" s="8" t="s">
        <v>227</v>
      </c>
      <c r="E117" s="101" t="s">
        <v>168</v>
      </c>
      <c r="F117" s="11">
        <v>2</v>
      </c>
      <c r="G117" s="11" t="s">
        <v>73</v>
      </c>
      <c r="H117" s="9"/>
      <c r="I117" s="9">
        <v>6</v>
      </c>
      <c r="J117" s="9">
        <v>20</v>
      </c>
      <c r="K117" s="9">
        <v>15</v>
      </c>
      <c r="L117" s="9"/>
      <c r="M117" s="9"/>
      <c r="N117" s="12"/>
      <c r="O117" s="13"/>
      <c r="P117" s="14"/>
      <c r="Q117" s="15"/>
      <c r="R117" s="16"/>
      <c r="S117" s="15"/>
      <c r="T117" s="55"/>
      <c r="U117" s="56"/>
    </row>
    <row r="118" spans="1:21" s="28" customFormat="1">
      <c r="A118" s="115" t="s">
        <v>143</v>
      </c>
      <c r="B118" s="8" t="s">
        <v>206</v>
      </c>
      <c r="C118" s="27"/>
      <c r="D118" s="8" t="s">
        <v>228</v>
      </c>
      <c r="E118" s="101" t="s">
        <v>226</v>
      </c>
      <c r="F118" s="11">
        <v>2</v>
      </c>
      <c r="G118" s="11" t="s">
        <v>72</v>
      </c>
      <c r="H118" s="9"/>
      <c r="I118" s="9">
        <v>6</v>
      </c>
      <c r="J118" s="9">
        <v>20</v>
      </c>
      <c r="K118" s="9">
        <v>15</v>
      </c>
      <c r="L118" s="9"/>
      <c r="M118" s="9"/>
      <c r="N118" s="12"/>
      <c r="O118" s="13"/>
      <c r="P118" s="14"/>
      <c r="Q118" s="15"/>
      <c r="R118" s="16"/>
      <c r="S118" s="15"/>
      <c r="T118" s="55"/>
      <c r="U118" s="56"/>
    </row>
    <row r="119" spans="1:21" s="28" customFormat="1">
      <c r="A119" s="115" t="s">
        <v>143</v>
      </c>
      <c r="B119" s="8" t="s">
        <v>206</v>
      </c>
      <c r="C119" s="27"/>
      <c r="D119" s="8" t="s">
        <v>229</v>
      </c>
      <c r="E119" s="101" t="s">
        <v>195</v>
      </c>
      <c r="F119" s="11">
        <v>2</v>
      </c>
      <c r="G119" s="11" t="s">
        <v>74</v>
      </c>
      <c r="H119" s="9"/>
      <c r="I119" s="9">
        <v>6</v>
      </c>
      <c r="J119" s="9">
        <v>20</v>
      </c>
      <c r="K119" s="9">
        <v>15</v>
      </c>
      <c r="L119" s="9"/>
      <c r="M119" s="9"/>
      <c r="N119" s="12"/>
      <c r="O119" s="13"/>
      <c r="P119" s="14"/>
      <c r="Q119" s="15"/>
      <c r="R119" s="16"/>
      <c r="S119" s="15"/>
      <c r="T119" s="55"/>
      <c r="U119" s="56"/>
    </row>
    <row r="120" spans="1:21" s="48" customFormat="1">
      <c r="A120" s="45" t="s">
        <v>143</v>
      </c>
      <c r="B120" s="48" t="s">
        <v>67</v>
      </c>
      <c r="C120" s="47"/>
      <c r="D120" s="46" t="s">
        <v>30</v>
      </c>
      <c r="E120" s="48" t="s">
        <v>23</v>
      </c>
      <c r="F120" s="49">
        <v>3</v>
      </c>
      <c r="G120" s="49" t="s">
        <v>73</v>
      </c>
      <c r="H120" s="47"/>
      <c r="I120" s="47">
        <v>1</v>
      </c>
      <c r="J120" s="47">
        <v>15</v>
      </c>
      <c r="K120" s="47">
        <f>J120-I120+1</f>
        <v>15</v>
      </c>
      <c r="L120" s="47">
        <v>30</v>
      </c>
      <c r="M120" s="47"/>
      <c r="N120" s="50">
        <f>L120/K120</f>
        <v>2</v>
      </c>
      <c r="O120" s="51">
        <f>M120/6</f>
        <v>0</v>
      </c>
      <c r="Q120" s="52">
        <f>IF(K120=0,0,L120)</f>
        <v>30</v>
      </c>
      <c r="R120" s="100">
        <f>IF(K120=0,0,M120/1.5)</f>
        <v>0</v>
      </c>
      <c r="S120" s="52">
        <f>P120+Q120+R120</f>
        <v>30</v>
      </c>
      <c r="U120" s="45"/>
    </row>
    <row r="121" spans="1:21" s="48" customFormat="1">
      <c r="A121" s="102" t="s">
        <v>143</v>
      </c>
      <c r="B121" s="46" t="s">
        <v>67</v>
      </c>
      <c r="D121" s="46" t="s">
        <v>59</v>
      </c>
      <c r="E121" s="48" t="s">
        <v>113</v>
      </c>
      <c r="F121" s="49">
        <v>3</v>
      </c>
      <c r="G121" s="49" t="s">
        <v>72</v>
      </c>
      <c r="H121" s="47"/>
      <c r="I121" s="47">
        <v>1</v>
      </c>
      <c r="J121" s="47">
        <v>15</v>
      </c>
      <c r="K121" s="47">
        <f>J121-I121+1</f>
        <v>15</v>
      </c>
      <c r="L121" s="47">
        <v>30</v>
      </c>
      <c r="M121" s="47"/>
      <c r="N121" s="50">
        <f>L121/K121</f>
        <v>2</v>
      </c>
      <c r="O121" s="51">
        <f>M121/6</f>
        <v>0</v>
      </c>
      <c r="Q121" s="52">
        <f>IF(K121=0,0,L121)</f>
        <v>30</v>
      </c>
      <c r="R121" s="100">
        <f>IF(K121=0,0,M121/1.5)</f>
        <v>0</v>
      </c>
      <c r="S121" s="52">
        <f>P121+Q121+R121</f>
        <v>30</v>
      </c>
    </row>
    <row r="122" spans="1:21" s="27" customFormat="1">
      <c r="A122" s="7" t="s">
        <v>143</v>
      </c>
      <c r="B122" s="8" t="s">
        <v>66</v>
      </c>
      <c r="C122" s="9"/>
      <c r="D122" s="8" t="s">
        <v>28</v>
      </c>
      <c r="E122" s="14" t="s">
        <v>115</v>
      </c>
      <c r="F122" s="24">
        <v>5</v>
      </c>
      <c r="G122" s="11" t="s">
        <v>73</v>
      </c>
      <c r="H122" s="9"/>
      <c r="I122" s="9">
        <v>1</v>
      </c>
      <c r="J122" s="9">
        <v>15</v>
      </c>
      <c r="K122" s="9">
        <f>J122-I122+1</f>
        <v>15</v>
      </c>
      <c r="L122" s="9">
        <v>30</v>
      </c>
      <c r="M122" s="9"/>
      <c r="N122" s="12">
        <f>L122/K122</f>
        <v>2</v>
      </c>
      <c r="O122" s="13">
        <f>M122/6</f>
        <v>0</v>
      </c>
      <c r="P122" s="14"/>
      <c r="Q122" s="15">
        <f>IF(K122=0,0,L122)</f>
        <v>30</v>
      </c>
      <c r="R122" s="16">
        <f>IF(K122=0,0,M122/1.5)</f>
        <v>0</v>
      </c>
      <c r="S122" s="15">
        <f>P122+Q122+R122</f>
        <v>30</v>
      </c>
      <c r="U122" s="56"/>
    </row>
    <row r="123" spans="1:21" s="27" customFormat="1">
      <c r="A123" s="7" t="s">
        <v>143</v>
      </c>
      <c r="B123" s="8" t="s">
        <v>66</v>
      </c>
      <c r="C123" s="9"/>
      <c r="D123" s="8" t="s">
        <v>49</v>
      </c>
      <c r="E123" s="14" t="s">
        <v>97</v>
      </c>
      <c r="F123" s="24">
        <v>5</v>
      </c>
      <c r="G123" s="11" t="s">
        <v>72</v>
      </c>
      <c r="H123" s="9"/>
      <c r="I123" s="9">
        <v>1</v>
      </c>
      <c r="J123" s="9">
        <v>15</v>
      </c>
      <c r="K123" s="9">
        <f>J123-I123+1</f>
        <v>15</v>
      </c>
      <c r="L123" s="9">
        <v>30</v>
      </c>
      <c r="M123" s="9"/>
      <c r="N123" s="12">
        <f>L123/K123</f>
        <v>2</v>
      </c>
      <c r="O123" s="13">
        <f>M123/6</f>
        <v>0</v>
      </c>
      <c r="P123" s="14"/>
      <c r="Q123" s="15">
        <f>IF(K123=0,0,L123)</f>
        <v>30</v>
      </c>
      <c r="R123" s="16">
        <f>IF(K123=0,0,M123/1.5)</f>
        <v>0</v>
      </c>
      <c r="S123" s="15">
        <f>P123+Q123+R123</f>
        <v>30</v>
      </c>
    </row>
    <row r="124" spans="1:21" s="48" customFormat="1">
      <c r="A124" s="102" t="s">
        <v>143</v>
      </c>
      <c r="B124" s="46" t="s">
        <v>66</v>
      </c>
      <c r="D124" s="46" t="s">
        <v>59</v>
      </c>
      <c r="E124" s="48" t="s">
        <v>113</v>
      </c>
      <c r="F124" s="49">
        <v>5</v>
      </c>
      <c r="G124" s="49" t="s">
        <v>74</v>
      </c>
      <c r="H124" s="47"/>
      <c r="I124" s="47">
        <v>1</v>
      </c>
      <c r="J124" s="47">
        <v>15</v>
      </c>
      <c r="K124" s="47">
        <f>J124-I124+1</f>
        <v>15</v>
      </c>
      <c r="L124" s="47">
        <v>30</v>
      </c>
      <c r="M124" s="47"/>
      <c r="N124" s="50"/>
      <c r="O124" s="51">
        <f>M124/6</f>
        <v>0</v>
      </c>
      <c r="Q124" s="52">
        <f>IF(K124=0,0,L124)</f>
        <v>30</v>
      </c>
      <c r="R124" s="100">
        <f>IF(K124=0,0,M124/1.5)</f>
        <v>0</v>
      </c>
      <c r="S124" s="52">
        <f>P124+Q124+R124</f>
        <v>30</v>
      </c>
    </row>
    <row r="125" spans="1:21" s="27" customFormat="1">
      <c r="A125" s="102" t="s">
        <v>143</v>
      </c>
      <c r="B125" s="46" t="s">
        <v>218</v>
      </c>
      <c r="C125" s="47"/>
      <c r="D125" s="46" t="s">
        <v>194</v>
      </c>
      <c r="E125" s="101" t="s">
        <v>195</v>
      </c>
      <c r="F125" s="49">
        <v>6</v>
      </c>
      <c r="G125" s="49" t="s">
        <v>73</v>
      </c>
      <c r="H125" s="47"/>
      <c r="I125" s="47">
        <v>6</v>
      </c>
      <c r="J125" s="47">
        <v>20</v>
      </c>
      <c r="K125" s="47">
        <f t="shared" ref="K125" si="129">J125-I125+1</f>
        <v>15</v>
      </c>
      <c r="L125" s="9">
        <v>27</v>
      </c>
      <c r="M125" s="9"/>
      <c r="N125" s="12">
        <f t="shared" ref="N125" si="130">L125/K125</f>
        <v>1.8</v>
      </c>
      <c r="O125" s="13">
        <f t="shared" ref="O125" si="131">M125/6</f>
        <v>0</v>
      </c>
      <c r="P125" s="14"/>
      <c r="Q125" s="15">
        <f t="shared" ref="Q125" si="132">IF(K125=0,0,L125)</f>
        <v>27</v>
      </c>
      <c r="R125" s="16">
        <f t="shared" ref="R125" si="133">IF(K125=0,0,M125/1.5)</f>
        <v>0</v>
      </c>
      <c r="S125" s="15">
        <f t="shared" ref="S125" si="134">P125+Q125+R125</f>
        <v>27</v>
      </c>
    </row>
    <row r="126" spans="1:21" s="27" customFormat="1" ht="15" customHeight="1">
      <c r="A126" s="102" t="s">
        <v>143</v>
      </c>
      <c r="B126" s="46" t="s">
        <v>218</v>
      </c>
      <c r="C126" s="47"/>
      <c r="D126" s="46" t="s">
        <v>216</v>
      </c>
      <c r="E126" s="101" t="s">
        <v>197</v>
      </c>
      <c r="F126" s="49">
        <v>6</v>
      </c>
      <c r="G126" s="49" t="s">
        <v>72</v>
      </c>
      <c r="H126" s="47"/>
      <c r="I126" s="47">
        <v>6</v>
      </c>
      <c r="J126" s="47">
        <v>20</v>
      </c>
      <c r="K126" s="47">
        <f>J126-I126+1</f>
        <v>15</v>
      </c>
      <c r="L126" s="9">
        <v>27</v>
      </c>
      <c r="M126" s="9"/>
      <c r="N126" s="12">
        <f>L126/K126</f>
        <v>1.8</v>
      </c>
      <c r="O126" s="13">
        <f>M126/6</f>
        <v>0</v>
      </c>
      <c r="P126" s="14"/>
      <c r="Q126" s="15">
        <f>IF(K126=0,0,L126)</f>
        <v>27</v>
      </c>
      <c r="R126" s="16">
        <f>IF(K126=0,0,M126/1.5)</f>
        <v>0</v>
      </c>
      <c r="S126" s="15">
        <f>P126+Q126+R126</f>
        <v>27</v>
      </c>
    </row>
    <row r="127" spans="1:21" s="27" customFormat="1">
      <c r="A127" s="102" t="s">
        <v>143</v>
      </c>
      <c r="B127" s="46" t="s">
        <v>218</v>
      </c>
      <c r="C127" s="47"/>
      <c r="D127" s="46" t="s">
        <v>25</v>
      </c>
      <c r="E127" s="101" t="s">
        <v>168</v>
      </c>
      <c r="F127" s="49">
        <v>6</v>
      </c>
      <c r="G127" s="49" t="s">
        <v>74</v>
      </c>
      <c r="H127" s="47"/>
      <c r="I127" s="47">
        <v>6</v>
      </c>
      <c r="J127" s="47">
        <v>20</v>
      </c>
      <c r="K127" s="47">
        <f t="shared" ref="K127" si="135">J127-I127+1</f>
        <v>15</v>
      </c>
      <c r="L127" s="9">
        <v>27</v>
      </c>
      <c r="M127" s="9"/>
      <c r="N127" s="12">
        <f t="shared" ref="N127" si="136">L127/K127</f>
        <v>1.8</v>
      </c>
      <c r="O127" s="13">
        <f t="shared" ref="O127" si="137">M127/6</f>
        <v>0</v>
      </c>
      <c r="P127" s="14"/>
      <c r="Q127" s="15">
        <f t="shared" ref="Q127" si="138">IF(K127=0,0,L127)</f>
        <v>27</v>
      </c>
      <c r="R127" s="16">
        <f t="shared" ref="R127" si="139">IF(K127=0,0,M127/1.5)</f>
        <v>0</v>
      </c>
      <c r="S127" s="15">
        <f t="shared" ref="S127" si="140">P127+Q127+R127</f>
        <v>27</v>
      </c>
    </row>
    <row r="128" spans="1:21" s="27" customFormat="1">
      <c r="A128" s="102" t="s">
        <v>143</v>
      </c>
      <c r="B128" s="46" t="s">
        <v>218</v>
      </c>
      <c r="C128" s="47"/>
      <c r="D128" s="46" t="s">
        <v>221</v>
      </c>
      <c r="E128" s="101" t="s">
        <v>193</v>
      </c>
      <c r="F128" s="49">
        <v>6</v>
      </c>
      <c r="G128" s="49" t="s">
        <v>158</v>
      </c>
      <c r="H128" s="47"/>
      <c r="I128" s="47">
        <v>6</v>
      </c>
      <c r="J128" s="47">
        <v>20</v>
      </c>
      <c r="K128" s="47">
        <f>J128-I128+1</f>
        <v>15</v>
      </c>
      <c r="L128" s="9">
        <v>27</v>
      </c>
      <c r="M128" s="9"/>
      <c r="N128" s="12">
        <f>L128/K128</f>
        <v>1.8</v>
      </c>
      <c r="O128" s="13">
        <f>M128/6</f>
        <v>0</v>
      </c>
      <c r="P128" s="14"/>
      <c r="Q128" s="15">
        <f>IF(K128=0,0,L128)</f>
        <v>27</v>
      </c>
      <c r="R128" s="16">
        <f>IF(K128=0,0,M128/1.5)</f>
        <v>0</v>
      </c>
      <c r="S128" s="15">
        <f>P128+Q128+R128</f>
        <v>27</v>
      </c>
    </row>
    <row r="129" spans="1:21" s="27" customFormat="1">
      <c r="A129" s="102" t="s">
        <v>143</v>
      </c>
      <c r="B129" s="46" t="s">
        <v>218</v>
      </c>
      <c r="C129" s="47"/>
      <c r="D129" s="46" t="s">
        <v>222</v>
      </c>
      <c r="E129" s="101" t="s">
        <v>191</v>
      </c>
      <c r="F129" s="49">
        <v>6</v>
      </c>
      <c r="G129" s="49" t="s">
        <v>151</v>
      </c>
      <c r="H129" s="47"/>
      <c r="I129" s="47">
        <v>6</v>
      </c>
      <c r="J129" s="47">
        <v>20</v>
      </c>
      <c r="K129" s="47">
        <f t="shared" ref="K129" si="141">J129-I129+1</f>
        <v>15</v>
      </c>
      <c r="L129" s="9">
        <v>27</v>
      </c>
      <c r="M129" s="9"/>
      <c r="N129" s="12">
        <f t="shared" ref="N129" si="142">L129/K129</f>
        <v>1.8</v>
      </c>
      <c r="O129" s="13">
        <f t="shared" ref="O129" si="143">M129/6</f>
        <v>0</v>
      </c>
      <c r="P129" s="14"/>
      <c r="Q129" s="15">
        <f t="shared" ref="Q129" si="144">IF(K129=0,0,L129)</f>
        <v>27</v>
      </c>
      <c r="R129" s="16">
        <f t="shared" ref="R129" si="145">IF(K129=0,0,M129/1.5)</f>
        <v>0</v>
      </c>
      <c r="S129" s="15">
        <f t="shared" ref="S129" si="146">P129+Q129+R129</f>
        <v>27</v>
      </c>
    </row>
    <row r="130" spans="1:21" s="48" customFormat="1">
      <c r="A130" s="102"/>
      <c r="B130" s="46"/>
      <c r="D130" s="46"/>
      <c r="F130" s="49"/>
      <c r="G130" s="49"/>
      <c r="H130" s="47"/>
      <c r="I130" s="47"/>
      <c r="J130" s="47"/>
      <c r="K130" s="47"/>
      <c r="L130" s="47"/>
      <c r="M130" s="47"/>
      <c r="N130" s="50"/>
      <c r="O130" s="51"/>
      <c r="Q130" s="52"/>
      <c r="R130" s="100"/>
      <c r="S130" s="52"/>
      <c r="T130" s="87"/>
      <c r="U130" s="88"/>
    </row>
    <row r="131" spans="1:21" s="48" customFormat="1">
      <c r="A131" s="102" t="s">
        <v>174</v>
      </c>
      <c r="B131" s="46" t="s">
        <v>218</v>
      </c>
      <c r="D131" s="46" t="s">
        <v>216</v>
      </c>
      <c r="E131" s="48" t="s">
        <v>197</v>
      </c>
      <c r="F131" s="49">
        <v>2</v>
      </c>
      <c r="G131" s="49" t="s">
        <v>73</v>
      </c>
      <c r="H131" s="47"/>
      <c r="I131" s="47">
        <v>6</v>
      </c>
      <c r="J131" s="47">
        <v>20</v>
      </c>
      <c r="K131" s="47">
        <v>15</v>
      </c>
      <c r="L131" s="47">
        <v>30</v>
      </c>
      <c r="M131" s="47"/>
      <c r="N131" s="50"/>
      <c r="O131" s="51">
        <v>0</v>
      </c>
      <c r="Q131" s="52">
        <v>30</v>
      </c>
      <c r="R131" s="100">
        <v>0</v>
      </c>
      <c r="S131" s="52">
        <v>30</v>
      </c>
      <c r="T131" s="87"/>
      <c r="U131" s="88"/>
    </row>
    <row r="132" spans="1:21" s="48" customFormat="1">
      <c r="A132" s="102" t="s">
        <v>174</v>
      </c>
      <c r="B132" s="46" t="s">
        <v>218</v>
      </c>
      <c r="D132" s="46" t="s">
        <v>194</v>
      </c>
      <c r="E132" s="48" t="s">
        <v>195</v>
      </c>
      <c r="F132" s="49">
        <v>2</v>
      </c>
      <c r="G132" s="49" t="s">
        <v>72</v>
      </c>
      <c r="H132" s="47"/>
      <c r="I132" s="47">
        <v>6</v>
      </c>
      <c r="J132" s="47">
        <v>20</v>
      </c>
      <c r="K132" s="47">
        <v>15</v>
      </c>
      <c r="L132" s="47">
        <v>30</v>
      </c>
      <c r="M132" s="47"/>
      <c r="N132" s="50"/>
      <c r="O132" s="51">
        <v>0</v>
      </c>
      <c r="Q132" s="52">
        <v>30</v>
      </c>
      <c r="R132" s="100">
        <v>0</v>
      </c>
      <c r="S132" s="52">
        <v>30</v>
      </c>
      <c r="T132" s="87"/>
      <c r="U132" s="88"/>
    </row>
    <row r="133" spans="1:21" s="48" customFormat="1">
      <c r="A133" s="102" t="s">
        <v>174</v>
      </c>
      <c r="B133" s="46" t="s">
        <v>218</v>
      </c>
      <c r="D133" s="46" t="s">
        <v>163</v>
      </c>
      <c r="E133" s="48" t="s">
        <v>168</v>
      </c>
      <c r="F133" s="49">
        <v>2</v>
      </c>
      <c r="G133" s="49" t="s">
        <v>74</v>
      </c>
      <c r="H133" s="47"/>
      <c r="I133" s="47">
        <v>6</v>
      </c>
      <c r="J133" s="47">
        <v>20</v>
      </c>
      <c r="K133" s="47">
        <v>15</v>
      </c>
      <c r="L133" s="47">
        <v>30</v>
      </c>
      <c r="M133" s="47"/>
      <c r="N133" s="50"/>
      <c r="O133" s="51">
        <v>0</v>
      </c>
      <c r="Q133" s="52">
        <v>30</v>
      </c>
      <c r="R133" s="100">
        <v>0</v>
      </c>
      <c r="S133" s="52">
        <v>30</v>
      </c>
      <c r="T133" s="87"/>
      <c r="U133" s="88"/>
    </row>
    <row r="134" spans="1:21" s="48" customFormat="1">
      <c r="A134" s="102" t="s">
        <v>174</v>
      </c>
      <c r="B134" s="46" t="s">
        <v>155</v>
      </c>
      <c r="D134" s="46" t="s">
        <v>175</v>
      </c>
      <c r="E134" s="48" t="s">
        <v>176</v>
      </c>
      <c r="F134" s="49">
        <v>3</v>
      </c>
      <c r="G134" s="49" t="s">
        <v>177</v>
      </c>
      <c r="H134" s="47"/>
      <c r="I134" s="47">
        <v>5</v>
      </c>
      <c r="J134" s="47">
        <v>19</v>
      </c>
      <c r="K134" s="47">
        <v>15</v>
      </c>
      <c r="L134" s="47">
        <v>30</v>
      </c>
      <c r="M134" s="47"/>
      <c r="N134" s="50"/>
      <c r="O134" s="51">
        <v>0</v>
      </c>
      <c r="Q134" s="52">
        <v>30</v>
      </c>
      <c r="R134" s="100">
        <v>0</v>
      </c>
      <c r="S134" s="52">
        <v>30</v>
      </c>
      <c r="T134" s="87"/>
      <c r="U134" s="88"/>
    </row>
    <row r="135" spans="1:21" s="27" customFormat="1">
      <c r="A135" s="115" t="s">
        <v>174</v>
      </c>
      <c r="B135" s="46" t="s">
        <v>207</v>
      </c>
      <c r="C135" s="47"/>
      <c r="D135" s="46" t="s">
        <v>245</v>
      </c>
      <c r="E135" s="48" t="s">
        <v>168</v>
      </c>
      <c r="F135" s="49">
        <v>5</v>
      </c>
      <c r="G135" s="49" t="s">
        <v>73</v>
      </c>
      <c r="H135" s="47"/>
      <c r="I135" s="47">
        <v>6</v>
      </c>
      <c r="J135" s="47">
        <v>20</v>
      </c>
      <c r="K135" s="47">
        <f t="shared" ref="K135" si="147">J135-I135+1</f>
        <v>15</v>
      </c>
      <c r="L135" s="9">
        <v>27</v>
      </c>
      <c r="M135" s="9"/>
      <c r="N135" s="12">
        <f t="shared" ref="N135" si="148">L135/K135</f>
        <v>1.8</v>
      </c>
      <c r="O135" s="13">
        <f t="shared" ref="O135" si="149">M135/6</f>
        <v>0</v>
      </c>
      <c r="P135" s="14"/>
      <c r="Q135" s="15">
        <f t="shared" ref="Q135" si="150">IF(K135=0,0,L135)</f>
        <v>27</v>
      </c>
      <c r="R135" s="16">
        <f t="shared" ref="R135" si="151">IF(K135=0,0,M135/1.5)</f>
        <v>0</v>
      </c>
      <c r="S135" s="15">
        <f t="shared" ref="S135" si="152">P135+Q135+R135</f>
        <v>27</v>
      </c>
    </row>
    <row r="136" spans="1:21" s="27" customFormat="1">
      <c r="A136" s="115" t="s">
        <v>174</v>
      </c>
      <c r="B136" s="46" t="s">
        <v>207</v>
      </c>
      <c r="C136" s="47"/>
      <c r="D136" s="46" t="s">
        <v>194</v>
      </c>
      <c r="E136" s="48" t="s">
        <v>195</v>
      </c>
      <c r="F136" s="49">
        <v>5</v>
      </c>
      <c r="G136" s="49" t="s">
        <v>72</v>
      </c>
      <c r="H136" s="47"/>
      <c r="I136" s="47">
        <v>6</v>
      </c>
      <c r="J136" s="47">
        <v>20</v>
      </c>
      <c r="K136" s="47">
        <f>J136-I136+1</f>
        <v>15</v>
      </c>
      <c r="L136" s="9">
        <v>27</v>
      </c>
      <c r="M136" s="9"/>
      <c r="N136" s="12">
        <f>L136/K136</f>
        <v>1.8</v>
      </c>
      <c r="O136" s="13">
        <f>M136/6</f>
        <v>0</v>
      </c>
      <c r="P136" s="14"/>
      <c r="Q136" s="15">
        <f>IF(K136=0,0,L136)</f>
        <v>27</v>
      </c>
      <c r="R136" s="16">
        <f>IF(K136=0,0,M136/1.5)</f>
        <v>0</v>
      </c>
      <c r="S136" s="15">
        <f>P136+Q136+R136</f>
        <v>27</v>
      </c>
    </row>
    <row r="137" spans="1:21" s="27" customFormat="1">
      <c r="A137" s="115" t="s">
        <v>174</v>
      </c>
      <c r="B137" s="46" t="s">
        <v>207</v>
      </c>
      <c r="C137" s="47"/>
      <c r="D137" s="46" t="s">
        <v>196</v>
      </c>
      <c r="E137" s="48" t="s">
        <v>226</v>
      </c>
      <c r="F137" s="49">
        <v>5</v>
      </c>
      <c r="G137" s="49" t="s">
        <v>74</v>
      </c>
      <c r="H137" s="47"/>
      <c r="I137" s="47">
        <v>6</v>
      </c>
      <c r="J137" s="47">
        <v>20</v>
      </c>
      <c r="K137" s="47">
        <v>15</v>
      </c>
      <c r="L137" s="9"/>
      <c r="M137" s="9"/>
      <c r="N137" s="12"/>
      <c r="O137" s="13"/>
      <c r="P137" s="14"/>
      <c r="Q137" s="15"/>
      <c r="R137" s="16"/>
      <c r="S137" s="15"/>
    </row>
    <row r="138" spans="1:21" s="27" customFormat="1">
      <c r="A138" s="102" t="s">
        <v>174</v>
      </c>
      <c r="B138" s="46" t="s">
        <v>220</v>
      </c>
      <c r="C138" s="47"/>
      <c r="D138" s="46" t="s">
        <v>25</v>
      </c>
      <c r="E138" s="101" t="s">
        <v>168</v>
      </c>
      <c r="F138" s="49">
        <v>6</v>
      </c>
      <c r="G138" s="49" t="s">
        <v>72</v>
      </c>
      <c r="H138" s="47"/>
      <c r="I138" s="47">
        <v>6</v>
      </c>
      <c r="J138" s="47">
        <v>20</v>
      </c>
      <c r="K138" s="47">
        <f t="shared" ref="K138" si="153">J138-I138+1</f>
        <v>15</v>
      </c>
      <c r="L138" s="9">
        <v>27</v>
      </c>
      <c r="M138" s="9"/>
      <c r="N138" s="12">
        <f t="shared" ref="N138" si="154">L138/K138</f>
        <v>1.8</v>
      </c>
      <c r="O138" s="13">
        <f t="shared" ref="O138" si="155">M138/6</f>
        <v>0</v>
      </c>
      <c r="P138" s="14"/>
      <c r="Q138" s="15">
        <f t="shared" ref="Q138" si="156">IF(K138=0,0,L138)</f>
        <v>27</v>
      </c>
      <c r="R138" s="16">
        <f t="shared" ref="R138" si="157">IF(K138=0,0,M138/1.5)</f>
        <v>0</v>
      </c>
      <c r="S138" s="15">
        <f t="shared" ref="S138" si="158">P138+Q138+R138</f>
        <v>27</v>
      </c>
    </row>
    <row r="139" spans="1:21" s="27" customFormat="1" ht="15" customHeight="1">
      <c r="A139" s="102" t="s">
        <v>174</v>
      </c>
      <c r="B139" s="46" t="s">
        <v>220</v>
      </c>
      <c r="C139" s="47"/>
      <c r="D139" s="46" t="s">
        <v>216</v>
      </c>
      <c r="E139" s="101" t="s">
        <v>197</v>
      </c>
      <c r="F139" s="49">
        <v>6</v>
      </c>
      <c r="G139" s="49" t="s">
        <v>74</v>
      </c>
      <c r="H139" s="47"/>
      <c r="I139" s="47">
        <v>6</v>
      </c>
      <c r="J139" s="47">
        <v>20</v>
      </c>
      <c r="K139" s="47">
        <f>J139-I139+1</f>
        <v>15</v>
      </c>
      <c r="L139" s="9">
        <v>27</v>
      </c>
      <c r="M139" s="9"/>
      <c r="N139" s="12">
        <f>L139/K139</f>
        <v>1.8</v>
      </c>
      <c r="O139" s="13">
        <f>M139/6</f>
        <v>0</v>
      </c>
      <c r="P139" s="14"/>
      <c r="Q139" s="15">
        <f>IF(K139=0,0,L139)</f>
        <v>27</v>
      </c>
      <c r="R139" s="16">
        <f>IF(K139=0,0,M139/1.5)</f>
        <v>0</v>
      </c>
      <c r="S139" s="15">
        <f>P139+Q139+R139</f>
        <v>27</v>
      </c>
    </row>
    <row r="140" spans="1:21" s="27" customFormat="1">
      <c r="A140" s="45" t="s">
        <v>174</v>
      </c>
      <c r="B140" s="46" t="s">
        <v>220</v>
      </c>
      <c r="C140" s="47"/>
      <c r="D140" s="46" t="s">
        <v>199</v>
      </c>
      <c r="E140" s="101" t="s">
        <v>200</v>
      </c>
      <c r="F140" s="49">
        <v>6</v>
      </c>
      <c r="G140" s="49" t="s">
        <v>158</v>
      </c>
      <c r="H140" s="47"/>
      <c r="I140" s="47">
        <v>6</v>
      </c>
      <c r="J140" s="47">
        <v>20</v>
      </c>
      <c r="K140" s="47">
        <f>J140-I140+1</f>
        <v>15</v>
      </c>
      <c r="L140" s="9">
        <v>27</v>
      </c>
      <c r="M140" s="9"/>
      <c r="N140" s="12">
        <f>L140/K140</f>
        <v>1.8</v>
      </c>
      <c r="O140" s="13">
        <f>M140/6</f>
        <v>0</v>
      </c>
      <c r="P140" s="14"/>
      <c r="Q140" s="15">
        <f>IF(K140=0,0,L140)</f>
        <v>27</v>
      </c>
      <c r="R140" s="16">
        <f>IF(K140=0,0,M140/1.5)</f>
        <v>0</v>
      </c>
      <c r="S140" s="15">
        <f>P140+Q140+R140</f>
        <v>27</v>
      </c>
    </row>
    <row r="141" spans="1:21" s="27" customFormat="1">
      <c r="A141" s="45" t="s">
        <v>174</v>
      </c>
      <c r="B141" s="46" t="s">
        <v>220</v>
      </c>
      <c r="C141" s="47"/>
      <c r="D141" s="46" t="s">
        <v>219</v>
      </c>
      <c r="E141" s="101" t="s">
        <v>172</v>
      </c>
      <c r="F141" s="49">
        <v>6</v>
      </c>
      <c r="G141" s="49" t="s">
        <v>160</v>
      </c>
      <c r="H141" s="47"/>
      <c r="I141" s="47">
        <v>6</v>
      </c>
      <c r="J141" s="47">
        <v>20</v>
      </c>
      <c r="K141" s="47">
        <f>J141-I141+1</f>
        <v>15</v>
      </c>
      <c r="L141" s="9">
        <v>27</v>
      </c>
      <c r="M141" s="9"/>
      <c r="N141" s="12">
        <f>L141/K141</f>
        <v>1.8</v>
      </c>
      <c r="O141" s="13">
        <f t="shared" ref="O141" si="159">M141/6</f>
        <v>0</v>
      </c>
      <c r="P141" s="14"/>
      <c r="Q141" s="15">
        <f>IF(K141=0,0,L141)</f>
        <v>27</v>
      </c>
      <c r="R141" s="16">
        <f>IF(K141=0,0,M141/1.5)</f>
        <v>0</v>
      </c>
      <c r="S141" s="15">
        <f>P141+Q141+R141</f>
        <v>27</v>
      </c>
    </row>
    <row r="142" spans="1:21" s="27" customFormat="1">
      <c r="A142" s="7"/>
      <c r="B142" s="8"/>
      <c r="C142" s="9"/>
      <c r="D142" s="8"/>
      <c r="E142" s="14"/>
      <c r="F142" s="24"/>
      <c r="G142" s="11"/>
      <c r="H142" s="9"/>
      <c r="I142" s="9"/>
      <c r="J142" s="9"/>
      <c r="K142" s="9"/>
      <c r="L142" s="9"/>
      <c r="M142" s="9"/>
      <c r="N142" s="12"/>
      <c r="O142" s="13"/>
      <c r="P142" s="14"/>
      <c r="Q142" s="15"/>
      <c r="R142" s="16"/>
      <c r="S142" s="15"/>
      <c r="T142" s="55"/>
      <c r="U142" s="56"/>
    </row>
    <row r="143" spans="1:21" s="27" customFormat="1">
      <c r="A143" s="7" t="s">
        <v>147</v>
      </c>
      <c r="B143" s="8" t="s">
        <v>61</v>
      </c>
      <c r="C143" s="9">
        <v>1</v>
      </c>
      <c r="D143" s="8" t="s">
        <v>44</v>
      </c>
      <c r="E143" s="14" t="s">
        <v>98</v>
      </c>
      <c r="F143" s="24">
        <v>2</v>
      </c>
      <c r="G143" s="11" t="s">
        <v>36</v>
      </c>
      <c r="H143" s="9"/>
      <c r="I143" s="9">
        <v>2</v>
      </c>
      <c r="J143" s="9">
        <v>6</v>
      </c>
      <c r="K143" s="9">
        <f t="shared" ref="K143:K154" si="160">J143-I143+1</f>
        <v>5</v>
      </c>
      <c r="L143" s="9"/>
      <c r="M143" s="9">
        <v>30</v>
      </c>
      <c r="N143" s="12"/>
      <c r="O143" s="13">
        <f t="shared" ref="O143:O154" si="161">M143/6</f>
        <v>5</v>
      </c>
      <c r="P143" s="14"/>
      <c r="Q143" s="15">
        <f t="shared" ref="Q143:Q154" si="162">IF(K143=0,0,L143)</f>
        <v>0</v>
      </c>
      <c r="R143" s="16">
        <f t="shared" ref="R143:R154" si="163">IF(K143=0,0,M143/1.5)</f>
        <v>20</v>
      </c>
      <c r="S143" s="15">
        <f t="shared" ref="S143:S154" si="164">P143+Q143+R143</f>
        <v>20</v>
      </c>
    </row>
    <row r="144" spans="1:21" s="27" customFormat="1">
      <c r="A144" s="7" t="s">
        <v>147</v>
      </c>
      <c r="B144" s="8" t="s">
        <v>61</v>
      </c>
      <c r="C144" s="9">
        <v>2</v>
      </c>
      <c r="D144" s="8" t="s">
        <v>44</v>
      </c>
      <c r="E144" s="14" t="s">
        <v>98</v>
      </c>
      <c r="F144" s="24">
        <v>2</v>
      </c>
      <c r="G144" s="11" t="s">
        <v>37</v>
      </c>
      <c r="H144" s="9"/>
      <c r="I144" s="9">
        <v>2</v>
      </c>
      <c r="J144" s="9">
        <v>6</v>
      </c>
      <c r="K144" s="9">
        <f t="shared" si="160"/>
        <v>5</v>
      </c>
      <c r="L144" s="9"/>
      <c r="M144" s="9">
        <v>30</v>
      </c>
      <c r="N144" s="12"/>
      <c r="O144" s="13">
        <f t="shared" si="161"/>
        <v>5</v>
      </c>
      <c r="P144" s="14"/>
      <c r="Q144" s="15">
        <f t="shared" si="162"/>
        <v>0</v>
      </c>
      <c r="R144" s="16">
        <f t="shared" si="163"/>
        <v>20</v>
      </c>
      <c r="S144" s="15">
        <f t="shared" si="164"/>
        <v>20</v>
      </c>
    </row>
    <row r="145" spans="1:21" s="27" customFormat="1">
      <c r="A145" s="7" t="s">
        <v>147</v>
      </c>
      <c r="B145" s="8" t="s">
        <v>58</v>
      </c>
      <c r="C145" s="9">
        <v>1</v>
      </c>
      <c r="D145" s="8" t="s">
        <v>40</v>
      </c>
      <c r="E145" s="14" t="s">
        <v>116</v>
      </c>
      <c r="F145" s="11">
        <v>2</v>
      </c>
      <c r="G145" s="11" t="s">
        <v>36</v>
      </c>
      <c r="H145" s="9"/>
      <c r="I145" s="9">
        <v>9</v>
      </c>
      <c r="J145" s="9">
        <v>15</v>
      </c>
      <c r="K145" s="9">
        <f t="shared" si="160"/>
        <v>7</v>
      </c>
      <c r="L145" s="9"/>
      <c r="M145" s="9">
        <v>42</v>
      </c>
      <c r="N145" s="12">
        <f>L145/K145</f>
        <v>0</v>
      </c>
      <c r="O145" s="13">
        <f t="shared" si="161"/>
        <v>7</v>
      </c>
      <c r="P145" s="14"/>
      <c r="Q145" s="15">
        <f t="shared" si="162"/>
        <v>0</v>
      </c>
      <c r="R145" s="16">
        <f t="shared" si="163"/>
        <v>28</v>
      </c>
      <c r="S145" s="15">
        <f t="shared" si="164"/>
        <v>28</v>
      </c>
    </row>
    <row r="146" spans="1:21" s="27" customFormat="1">
      <c r="A146" s="7" t="s">
        <v>147</v>
      </c>
      <c r="B146" s="8" t="s">
        <v>58</v>
      </c>
      <c r="C146" s="9">
        <v>2</v>
      </c>
      <c r="D146" s="8" t="s">
        <v>40</v>
      </c>
      <c r="E146" s="14" t="s">
        <v>116</v>
      </c>
      <c r="F146" s="11">
        <v>2</v>
      </c>
      <c r="G146" s="11" t="s">
        <v>37</v>
      </c>
      <c r="H146" s="9"/>
      <c r="I146" s="9">
        <v>9</v>
      </c>
      <c r="J146" s="9">
        <v>15</v>
      </c>
      <c r="K146" s="9">
        <f t="shared" si="160"/>
        <v>7</v>
      </c>
      <c r="L146" s="9"/>
      <c r="M146" s="9">
        <v>42</v>
      </c>
      <c r="N146" s="12">
        <f>L146/K146</f>
        <v>0</v>
      </c>
      <c r="O146" s="13">
        <f t="shared" si="161"/>
        <v>7</v>
      </c>
      <c r="P146" s="14"/>
      <c r="Q146" s="15">
        <f t="shared" si="162"/>
        <v>0</v>
      </c>
      <c r="R146" s="16">
        <f t="shared" si="163"/>
        <v>28</v>
      </c>
      <c r="S146" s="15">
        <f t="shared" si="164"/>
        <v>28</v>
      </c>
    </row>
    <row r="147" spans="1:21" s="27" customFormat="1">
      <c r="A147" s="7" t="s">
        <v>147</v>
      </c>
      <c r="B147" s="8" t="s">
        <v>62</v>
      </c>
      <c r="C147" s="9">
        <v>1</v>
      </c>
      <c r="D147" s="8" t="s">
        <v>44</v>
      </c>
      <c r="E147" s="14" t="s">
        <v>98</v>
      </c>
      <c r="F147" s="24">
        <v>3</v>
      </c>
      <c r="G147" s="11" t="s">
        <v>36</v>
      </c>
      <c r="H147" s="9"/>
      <c r="I147" s="9">
        <v>2</v>
      </c>
      <c r="J147" s="9">
        <v>6</v>
      </c>
      <c r="K147" s="9">
        <f t="shared" si="160"/>
        <v>5</v>
      </c>
      <c r="L147" s="9"/>
      <c r="M147" s="9">
        <v>30</v>
      </c>
      <c r="N147" s="12"/>
      <c r="O147" s="13">
        <f t="shared" si="161"/>
        <v>5</v>
      </c>
      <c r="P147" s="14"/>
      <c r="Q147" s="15">
        <f t="shared" si="162"/>
        <v>0</v>
      </c>
      <c r="R147" s="16">
        <f t="shared" si="163"/>
        <v>20</v>
      </c>
      <c r="S147" s="15">
        <f t="shared" si="164"/>
        <v>20</v>
      </c>
    </row>
    <row r="148" spans="1:21" s="27" customFormat="1">
      <c r="A148" s="7" t="s">
        <v>147</v>
      </c>
      <c r="B148" s="8" t="s">
        <v>62</v>
      </c>
      <c r="C148" s="9">
        <v>2</v>
      </c>
      <c r="D148" s="8" t="s">
        <v>44</v>
      </c>
      <c r="E148" s="14" t="s">
        <v>98</v>
      </c>
      <c r="F148" s="24">
        <v>3</v>
      </c>
      <c r="G148" s="11" t="s">
        <v>37</v>
      </c>
      <c r="H148" s="9"/>
      <c r="I148" s="9">
        <v>2</v>
      </c>
      <c r="J148" s="9">
        <v>6</v>
      </c>
      <c r="K148" s="9">
        <f t="shared" si="160"/>
        <v>5</v>
      </c>
      <c r="L148" s="9"/>
      <c r="M148" s="9">
        <v>30</v>
      </c>
      <c r="N148" s="12"/>
      <c r="O148" s="13">
        <f t="shared" si="161"/>
        <v>5</v>
      </c>
      <c r="P148" s="14"/>
      <c r="Q148" s="15">
        <f t="shared" si="162"/>
        <v>0</v>
      </c>
      <c r="R148" s="16">
        <f t="shared" si="163"/>
        <v>20</v>
      </c>
      <c r="S148" s="15">
        <f t="shared" si="164"/>
        <v>20</v>
      </c>
    </row>
    <row r="149" spans="1:21" s="28" customFormat="1">
      <c r="A149" s="7" t="s">
        <v>147</v>
      </c>
      <c r="B149" s="8" t="s">
        <v>57</v>
      </c>
      <c r="C149" s="9">
        <v>1</v>
      </c>
      <c r="D149" s="8" t="s">
        <v>44</v>
      </c>
      <c r="E149" s="14" t="s">
        <v>116</v>
      </c>
      <c r="F149" s="11">
        <v>3</v>
      </c>
      <c r="G149" s="11" t="s">
        <v>36</v>
      </c>
      <c r="H149" s="9"/>
      <c r="I149" s="9">
        <v>9</v>
      </c>
      <c r="J149" s="9">
        <v>15</v>
      </c>
      <c r="K149" s="9">
        <f t="shared" si="160"/>
        <v>7</v>
      </c>
      <c r="L149" s="9"/>
      <c r="M149" s="9">
        <v>42</v>
      </c>
      <c r="N149" s="12">
        <f>L149/K149</f>
        <v>0</v>
      </c>
      <c r="O149" s="13">
        <f t="shared" si="161"/>
        <v>7</v>
      </c>
      <c r="P149" s="14"/>
      <c r="Q149" s="15">
        <f t="shared" si="162"/>
        <v>0</v>
      </c>
      <c r="R149" s="16">
        <f t="shared" si="163"/>
        <v>28</v>
      </c>
      <c r="S149" s="15">
        <f t="shared" si="164"/>
        <v>28</v>
      </c>
      <c r="T149" s="55"/>
      <c r="U149" s="27"/>
    </row>
    <row r="150" spans="1:21" s="27" customFormat="1">
      <c r="A150" s="7" t="s">
        <v>147</v>
      </c>
      <c r="B150" s="8" t="s">
        <v>57</v>
      </c>
      <c r="C150" s="9">
        <v>2</v>
      </c>
      <c r="D150" s="8" t="s">
        <v>44</v>
      </c>
      <c r="E150" s="14" t="s">
        <v>116</v>
      </c>
      <c r="F150" s="11">
        <v>3</v>
      </c>
      <c r="G150" s="11" t="s">
        <v>37</v>
      </c>
      <c r="H150" s="9"/>
      <c r="I150" s="9">
        <v>9</v>
      </c>
      <c r="J150" s="9">
        <v>15</v>
      </c>
      <c r="K150" s="9">
        <f t="shared" si="160"/>
        <v>7</v>
      </c>
      <c r="L150" s="9"/>
      <c r="M150" s="9">
        <v>42</v>
      </c>
      <c r="N150" s="12">
        <f>L150/K150</f>
        <v>0</v>
      </c>
      <c r="O150" s="13">
        <f t="shared" si="161"/>
        <v>7</v>
      </c>
      <c r="P150" s="14"/>
      <c r="Q150" s="15">
        <f t="shared" si="162"/>
        <v>0</v>
      </c>
      <c r="R150" s="16">
        <f t="shared" si="163"/>
        <v>28</v>
      </c>
      <c r="S150" s="15">
        <f t="shared" si="164"/>
        <v>28</v>
      </c>
      <c r="T150" s="55"/>
    </row>
    <row r="151" spans="1:21" s="27" customFormat="1">
      <c r="A151" s="7" t="s">
        <v>92</v>
      </c>
      <c r="B151" s="8" t="s">
        <v>241</v>
      </c>
      <c r="C151" s="9">
        <v>1</v>
      </c>
      <c r="D151" s="8" t="s">
        <v>31</v>
      </c>
      <c r="E151" s="14" t="s">
        <v>239</v>
      </c>
      <c r="F151" s="24">
        <v>4</v>
      </c>
      <c r="G151" s="11" t="s">
        <v>36</v>
      </c>
      <c r="H151" s="9"/>
      <c r="I151" s="9">
        <v>5</v>
      </c>
      <c r="J151" s="9">
        <v>9</v>
      </c>
      <c r="K151" s="9">
        <f>J151-I151+1</f>
        <v>5</v>
      </c>
      <c r="L151" s="9"/>
      <c r="M151" s="9">
        <v>30</v>
      </c>
      <c r="N151" s="12"/>
      <c r="O151" s="13">
        <f>M151/6</f>
        <v>5</v>
      </c>
      <c r="P151" s="14"/>
      <c r="Q151" s="15"/>
      <c r="R151" s="16">
        <f>IF(K151=0,0,M151/1.5)</f>
        <v>20</v>
      </c>
      <c r="S151" s="15">
        <f>P151+Q151+R151</f>
        <v>20</v>
      </c>
      <c r="T151" s="55"/>
      <c r="U151" s="56"/>
    </row>
    <row r="152" spans="1:21" s="27" customFormat="1">
      <c r="A152" s="7" t="s">
        <v>92</v>
      </c>
      <c r="B152" s="8" t="s">
        <v>241</v>
      </c>
      <c r="C152" s="9">
        <v>2</v>
      </c>
      <c r="D152" s="8" t="s">
        <v>31</v>
      </c>
      <c r="E152" s="14" t="s">
        <v>239</v>
      </c>
      <c r="F152" s="24">
        <v>4</v>
      </c>
      <c r="G152" s="11" t="s">
        <v>37</v>
      </c>
      <c r="H152" s="9"/>
      <c r="I152" s="9">
        <v>5</v>
      </c>
      <c r="J152" s="9">
        <v>9</v>
      </c>
      <c r="K152" s="9">
        <f>J152-I152+1</f>
        <v>5</v>
      </c>
      <c r="L152" s="9"/>
      <c r="M152" s="9">
        <v>30</v>
      </c>
      <c r="N152" s="12"/>
      <c r="O152" s="13">
        <f>M152/6</f>
        <v>5</v>
      </c>
      <c r="P152" s="14"/>
      <c r="Q152" s="15"/>
      <c r="R152" s="16">
        <f>IF(K152=0,0,M152/1.5)</f>
        <v>20</v>
      </c>
      <c r="S152" s="15">
        <f>P152+Q152+R152</f>
        <v>20</v>
      </c>
      <c r="T152" s="55"/>
      <c r="U152" s="56"/>
    </row>
    <row r="153" spans="1:21" s="27" customFormat="1">
      <c r="A153" s="7" t="s">
        <v>147</v>
      </c>
      <c r="B153" s="8" t="s">
        <v>56</v>
      </c>
      <c r="C153" s="9">
        <v>1</v>
      </c>
      <c r="D153" s="8" t="s">
        <v>31</v>
      </c>
      <c r="E153" s="14" t="s">
        <v>116</v>
      </c>
      <c r="F153" s="11">
        <v>4</v>
      </c>
      <c r="G153" s="11" t="s">
        <v>36</v>
      </c>
      <c r="H153" s="9"/>
      <c r="I153" s="9">
        <v>9</v>
      </c>
      <c r="J153" s="9">
        <v>15</v>
      </c>
      <c r="K153" s="9">
        <f t="shared" si="160"/>
        <v>7</v>
      </c>
      <c r="L153" s="9"/>
      <c r="M153" s="9">
        <v>42</v>
      </c>
      <c r="N153" s="12">
        <f>L153/K153</f>
        <v>0</v>
      </c>
      <c r="O153" s="13">
        <f t="shared" si="161"/>
        <v>7</v>
      </c>
      <c r="P153" s="14"/>
      <c r="Q153" s="15">
        <f t="shared" si="162"/>
        <v>0</v>
      </c>
      <c r="R153" s="16">
        <f t="shared" si="163"/>
        <v>28</v>
      </c>
      <c r="S153" s="15">
        <f t="shared" si="164"/>
        <v>28</v>
      </c>
    </row>
    <row r="154" spans="1:21" s="27" customFormat="1">
      <c r="A154" s="7" t="s">
        <v>147</v>
      </c>
      <c r="B154" s="8" t="s">
        <v>56</v>
      </c>
      <c r="C154" s="9">
        <v>2</v>
      </c>
      <c r="D154" s="8" t="s">
        <v>31</v>
      </c>
      <c r="E154" s="14" t="s">
        <v>116</v>
      </c>
      <c r="F154" s="11">
        <v>4</v>
      </c>
      <c r="G154" s="11" t="s">
        <v>37</v>
      </c>
      <c r="H154" s="9"/>
      <c r="I154" s="9">
        <v>9</v>
      </c>
      <c r="J154" s="9">
        <v>15</v>
      </c>
      <c r="K154" s="9">
        <f t="shared" si="160"/>
        <v>7</v>
      </c>
      <c r="L154" s="9"/>
      <c r="M154" s="9">
        <v>42</v>
      </c>
      <c r="N154" s="12">
        <f>L154/K154</f>
        <v>0</v>
      </c>
      <c r="O154" s="13">
        <f t="shared" si="161"/>
        <v>7</v>
      </c>
      <c r="P154" s="14"/>
      <c r="Q154" s="15">
        <f t="shared" si="162"/>
        <v>0</v>
      </c>
      <c r="R154" s="16">
        <f t="shared" si="163"/>
        <v>28</v>
      </c>
      <c r="S154" s="15">
        <f t="shared" si="164"/>
        <v>28</v>
      </c>
    </row>
    <row r="155" spans="1:21" s="27" customFormat="1">
      <c r="A155" s="7" t="s">
        <v>147</v>
      </c>
      <c r="B155" s="8" t="s">
        <v>65</v>
      </c>
      <c r="C155" s="9">
        <v>1</v>
      </c>
      <c r="D155" s="8" t="s">
        <v>44</v>
      </c>
      <c r="E155" s="14" t="s">
        <v>96</v>
      </c>
      <c r="F155" s="24">
        <v>5</v>
      </c>
      <c r="G155" s="11" t="s">
        <v>36</v>
      </c>
      <c r="H155" s="9"/>
      <c r="I155" s="9">
        <v>1</v>
      </c>
      <c r="J155" s="9">
        <v>5</v>
      </c>
      <c r="K155" s="9">
        <f t="shared" ref="K155:K169" si="165">J155-I155+1</f>
        <v>5</v>
      </c>
      <c r="L155" s="9"/>
      <c r="M155" s="9">
        <v>30</v>
      </c>
      <c r="N155" s="12"/>
      <c r="O155" s="13">
        <f t="shared" ref="O155:O164" si="166">M155/6</f>
        <v>5</v>
      </c>
      <c r="P155" s="14"/>
      <c r="Q155" s="15">
        <f t="shared" ref="Q155:Q169" si="167">IF(K155=0,0,L155)</f>
        <v>0</v>
      </c>
      <c r="R155" s="16">
        <f t="shared" ref="R155:R169" si="168">IF(K155=0,0,M155/1.5)</f>
        <v>20</v>
      </c>
      <c r="S155" s="15">
        <f t="shared" ref="S155:S169" si="169">P155+Q155+R155</f>
        <v>20</v>
      </c>
      <c r="T155" s="55"/>
    </row>
    <row r="156" spans="1:21" s="27" customFormat="1">
      <c r="A156" s="7" t="s">
        <v>147</v>
      </c>
      <c r="B156" s="8" t="s">
        <v>65</v>
      </c>
      <c r="C156" s="9">
        <v>2</v>
      </c>
      <c r="D156" s="8" t="s">
        <v>44</v>
      </c>
      <c r="E156" s="14" t="s">
        <v>96</v>
      </c>
      <c r="F156" s="24">
        <v>5</v>
      </c>
      <c r="G156" s="11" t="s">
        <v>37</v>
      </c>
      <c r="H156" s="9"/>
      <c r="I156" s="9">
        <v>1</v>
      </c>
      <c r="J156" s="9">
        <v>5</v>
      </c>
      <c r="K156" s="9">
        <f t="shared" si="165"/>
        <v>5</v>
      </c>
      <c r="L156" s="9"/>
      <c r="M156" s="9">
        <v>30</v>
      </c>
      <c r="N156" s="12"/>
      <c r="O156" s="13">
        <f t="shared" si="166"/>
        <v>5</v>
      </c>
      <c r="P156" s="14"/>
      <c r="Q156" s="15">
        <f t="shared" si="167"/>
        <v>0</v>
      </c>
      <c r="R156" s="16">
        <f t="shared" si="168"/>
        <v>20</v>
      </c>
      <c r="S156" s="15">
        <f t="shared" si="169"/>
        <v>20</v>
      </c>
      <c r="T156" s="55"/>
    </row>
    <row r="157" spans="1:21" s="27" customFormat="1">
      <c r="A157" s="7" t="s">
        <v>147</v>
      </c>
      <c r="B157" s="8" t="s">
        <v>69</v>
      </c>
      <c r="C157" s="9">
        <v>1</v>
      </c>
      <c r="D157" s="8" t="s">
        <v>44</v>
      </c>
      <c r="E157" s="14" t="s">
        <v>96</v>
      </c>
      <c r="F157" s="24">
        <v>5</v>
      </c>
      <c r="G157" s="11" t="s">
        <v>36</v>
      </c>
      <c r="H157" s="9"/>
      <c r="I157" s="9">
        <v>6</v>
      </c>
      <c r="J157" s="9">
        <v>10</v>
      </c>
      <c r="K157" s="9">
        <f t="shared" si="165"/>
        <v>5</v>
      </c>
      <c r="L157" s="9"/>
      <c r="M157" s="9">
        <v>30</v>
      </c>
      <c r="N157" s="12"/>
      <c r="O157" s="13">
        <f t="shared" si="166"/>
        <v>5</v>
      </c>
      <c r="P157" s="14"/>
      <c r="Q157" s="15">
        <f t="shared" si="167"/>
        <v>0</v>
      </c>
      <c r="R157" s="16">
        <f t="shared" si="168"/>
        <v>20</v>
      </c>
      <c r="S157" s="15">
        <f t="shared" si="169"/>
        <v>20</v>
      </c>
      <c r="T157" s="55"/>
    </row>
    <row r="158" spans="1:21" s="28" customFormat="1">
      <c r="A158" s="7" t="s">
        <v>147</v>
      </c>
      <c r="B158" s="8" t="s">
        <v>69</v>
      </c>
      <c r="C158" s="9">
        <v>2</v>
      </c>
      <c r="D158" s="8" t="s">
        <v>44</v>
      </c>
      <c r="E158" s="14" t="s">
        <v>96</v>
      </c>
      <c r="F158" s="24">
        <v>5</v>
      </c>
      <c r="G158" s="11" t="s">
        <v>37</v>
      </c>
      <c r="H158" s="9"/>
      <c r="I158" s="9">
        <v>6</v>
      </c>
      <c r="J158" s="9">
        <v>10</v>
      </c>
      <c r="K158" s="9">
        <f t="shared" si="165"/>
        <v>5</v>
      </c>
      <c r="L158" s="9"/>
      <c r="M158" s="9">
        <v>30</v>
      </c>
      <c r="N158" s="12"/>
      <c r="O158" s="13">
        <f t="shared" si="166"/>
        <v>5</v>
      </c>
      <c r="P158" s="14"/>
      <c r="Q158" s="15">
        <f t="shared" si="167"/>
        <v>0</v>
      </c>
      <c r="R158" s="16">
        <f t="shared" si="168"/>
        <v>20</v>
      </c>
      <c r="S158" s="15">
        <f t="shared" si="169"/>
        <v>20</v>
      </c>
      <c r="T158" s="55"/>
      <c r="U158" s="27"/>
    </row>
    <row r="159" spans="1:21" s="48" customFormat="1" hidden="1">
      <c r="A159" s="45" t="s">
        <v>92</v>
      </c>
      <c r="B159" s="46" t="s">
        <v>246</v>
      </c>
      <c r="D159" s="8" t="s">
        <v>44</v>
      </c>
      <c r="E159" s="46" t="s">
        <v>239</v>
      </c>
      <c r="F159" s="47">
        <v>5</v>
      </c>
      <c r="G159" s="11" t="s">
        <v>36</v>
      </c>
      <c r="I159" s="47">
        <v>11</v>
      </c>
      <c r="J159" s="47">
        <v>15</v>
      </c>
      <c r="K159" s="47">
        <f>J159-I159+1</f>
        <v>5</v>
      </c>
      <c r="L159" s="47">
        <v>30</v>
      </c>
      <c r="M159" s="47"/>
      <c r="N159" s="50">
        <f>L159/K159</f>
        <v>6</v>
      </c>
      <c r="O159" s="51">
        <f>M159/6</f>
        <v>0</v>
      </c>
      <c r="Q159" s="52">
        <f>IF(K159=0,0,L159)</f>
        <v>30</v>
      </c>
      <c r="R159" s="100">
        <f>IF(K159=0,0,M159/1.5)</f>
        <v>0</v>
      </c>
      <c r="S159" s="52">
        <f>P159+Q159+R159</f>
        <v>30</v>
      </c>
    </row>
    <row r="160" spans="1:21" s="48" customFormat="1" hidden="1">
      <c r="A160" s="45" t="s">
        <v>92</v>
      </c>
      <c r="B160" s="46" t="s">
        <v>246</v>
      </c>
      <c r="D160" s="46" t="s">
        <v>30</v>
      </c>
      <c r="E160" s="46" t="s">
        <v>239</v>
      </c>
      <c r="F160" s="47">
        <v>5</v>
      </c>
      <c r="G160" s="11" t="s">
        <v>37</v>
      </c>
      <c r="I160" s="47">
        <v>11</v>
      </c>
      <c r="J160" s="47">
        <v>15</v>
      </c>
      <c r="K160" s="47">
        <f>J160-I160+1</f>
        <v>5</v>
      </c>
      <c r="L160" s="47">
        <v>30</v>
      </c>
      <c r="M160" s="47"/>
      <c r="N160" s="50">
        <f>L160/K160</f>
        <v>6</v>
      </c>
      <c r="O160" s="51">
        <f>M160/6</f>
        <v>0</v>
      </c>
      <c r="Q160" s="52">
        <f>IF(K160=0,0,L160)</f>
        <v>30</v>
      </c>
      <c r="R160" s="100">
        <f>IF(K160=0,0,M160/1.5)</f>
        <v>0</v>
      </c>
      <c r="S160" s="52">
        <f>P160+Q160+R160</f>
        <v>30</v>
      </c>
    </row>
    <row r="161" spans="1:21" s="48" customFormat="1">
      <c r="A161" s="45" t="s">
        <v>92</v>
      </c>
      <c r="B161" s="46" t="s">
        <v>236</v>
      </c>
      <c r="D161" s="46" t="s">
        <v>30</v>
      </c>
      <c r="E161" s="46" t="s">
        <v>239</v>
      </c>
      <c r="F161" s="47">
        <v>6</v>
      </c>
      <c r="G161" s="11" t="s">
        <v>37</v>
      </c>
      <c r="I161" s="47">
        <v>11</v>
      </c>
      <c r="J161" s="47">
        <v>15</v>
      </c>
      <c r="K161" s="47">
        <f>J161-I161+1</f>
        <v>5</v>
      </c>
      <c r="L161" s="47">
        <v>30</v>
      </c>
      <c r="M161" s="47"/>
      <c r="N161" s="50">
        <f>L161/K161</f>
        <v>6</v>
      </c>
      <c r="O161" s="51">
        <f>M161/6</f>
        <v>0</v>
      </c>
      <c r="Q161" s="52">
        <f>IF(K161=0,0,L161)</f>
        <v>30</v>
      </c>
      <c r="R161" s="100">
        <f>IF(K161=0,0,M161/1.5)</f>
        <v>0</v>
      </c>
      <c r="S161" s="52">
        <f>P161+Q161+R161</f>
        <v>30</v>
      </c>
    </row>
    <row r="162" spans="1:21" s="27" customFormat="1">
      <c r="A162" s="7" t="s">
        <v>147</v>
      </c>
      <c r="B162" s="8" t="s">
        <v>66</v>
      </c>
      <c r="C162" s="9">
        <v>1</v>
      </c>
      <c r="D162" s="8" t="s">
        <v>31</v>
      </c>
      <c r="E162" s="14" t="s">
        <v>96</v>
      </c>
      <c r="F162" s="24">
        <v>6</v>
      </c>
      <c r="G162" s="11" t="s">
        <v>36</v>
      </c>
      <c r="H162" s="9"/>
      <c r="I162" s="9">
        <v>1</v>
      </c>
      <c r="J162" s="9">
        <v>5</v>
      </c>
      <c r="K162" s="9">
        <f>J162-I162+1</f>
        <v>5</v>
      </c>
      <c r="L162" s="9"/>
      <c r="M162" s="9">
        <v>30</v>
      </c>
      <c r="N162" s="12"/>
      <c r="O162" s="13">
        <f>M162/6</f>
        <v>5</v>
      </c>
      <c r="P162" s="14"/>
      <c r="Q162" s="15"/>
      <c r="R162" s="16">
        <f>IF(K162=0,0,M162/1.5)</f>
        <v>20</v>
      </c>
      <c r="S162" s="15">
        <f>P162+Q162+R162</f>
        <v>20</v>
      </c>
      <c r="T162" s="55"/>
      <c r="U162" s="56"/>
    </row>
    <row r="163" spans="1:21" s="27" customFormat="1">
      <c r="A163" s="7" t="s">
        <v>147</v>
      </c>
      <c r="B163" s="8" t="s">
        <v>66</v>
      </c>
      <c r="C163" s="9">
        <v>2</v>
      </c>
      <c r="D163" s="8" t="s">
        <v>40</v>
      </c>
      <c r="E163" s="14" t="s">
        <v>96</v>
      </c>
      <c r="F163" s="24">
        <v>6</v>
      </c>
      <c r="G163" s="11" t="s">
        <v>37</v>
      </c>
      <c r="H163" s="9"/>
      <c r="I163" s="9">
        <v>1</v>
      </c>
      <c r="J163" s="9">
        <v>5</v>
      </c>
      <c r="K163" s="9">
        <f>J163-I163+1</f>
        <v>5</v>
      </c>
      <c r="L163" s="9"/>
      <c r="M163" s="9">
        <v>30</v>
      </c>
      <c r="N163" s="12"/>
      <c r="O163" s="13">
        <f>M163/6</f>
        <v>5</v>
      </c>
      <c r="P163" s="14"/>
      <c r="Q163" s="15"/>
      <c r="R163" s="16">
        <f>IF(K163=0,0,M163/1.5)</f>
        <v>20</v>
      </c>
      <c r="S163" s="15">
        <f>P163+Q163+R163</f>
        <v>20</v>
      </c>
    </row>
    <row r="164" spans="1:21" s="27" customFormat="1">
      <c r="A164" s="7" t="s">
        <v>147</v>
      </c>
      <c r="B164" s="8" t="s">
        <v>63</v>
      </c>
      <c r="C164" s="9">
        <v>1</v>
      </c>
      <c r="D164" s="8" t="s">
        <v>44</v>
      </c>
      <c r="E164" s="14" t="s">
        <v>96</v>
      </c>
      <c r="F164" s="24">
        <v>6</v>
      </c>
      <c r="G164" s="11" t="s">
        <v>36</v>
      </c>
      <c r="H164" s="9"/>
      <c r="I164" s="9">
        <v>6</v>
      </c>
      <c r="J164" s="9">
        <v>10</v>
      </c>
      <c r="K164" s="9">
        <f t="shared" si="165"/>
        <v>5</v>
      </c>
      <c r="L164" s="9"/>
      <c r="M164" s="9">
        <v>30</v>
      </c>
      <c r="N164" s="12"/>
      <c r="O164" s="13">
        <f t="shared" si="166"/>
        <v>5</v>
      </c>
      <c r="P164" s="14"/>
      <c r="Q164" s="15">
        <f t="shared" si="167"/>
        <v>0</v>
      </c>
      <c r="R164" s="16">
        <f t="shared" si="168"/>
        <v>20</v>
      </c>
      <c r="S164" s="15">
        <f t="shared" si="169"/>
        <v>20</v>
      </c>
      <c r="T164" s="57"/>
      <c r="U164" s="28"/>
    </row>
    <row r="165" spans="1:21" s="27" customFormat="1">
      <c r="A165" s="7" t="s">
        <v>147</v>
      </c>
      <c r="B165" s="8" t="s">
        <v>63</v>
      </c>
      <c r="C165" s="9">
        <v>2</v>
      </c>
      <c r="D165" s="8" t="s">
        <v>40</v>
      </c>
      <c r="E165" s="14" t="s">
        <v>96</v>
      </c>
      <c r="F165" s="24">
        <v>6</v>
      </c>
      <c r="G165" s="49" t="s">
        <v>37</v>
      </c>
      <c r="H165" s="9"/>
      <c r="I165" s="9">
        <v>6</v>
      </c>
      <c r="J165" s="9">
        <v>10</v>
      </c>
      <c r="K165" s="9">
        <f>J165-I165+1</f>
        <v>5</v>
      </c>
      <c r="L165" s="9"/>
      <c r="M165" s="9">
        <v>30</v>
      </c>
      <c r="N165" s="12"/>
      <c r="O165" s="13">
        <f t="shared" ref="O165:O169" si="170">M165/6</f>
        <v>5</v>
      </c>
      <c r="P165" s="14"/>
      <c r="Q165" s="15"/>
      <c r="R165" s="16">
        <f>IF(K165=0,0,M165/1.5)</f>
        <v>20</v>
      </c>
      <c r="S165" s="15">
        <f>P165+Q165+R165</f>
        <v>20</v>
      </c>
      <c r="T165" s="28"/>
      <c r="U165" s="28"/>
    </row>
    <row r="166" spans="1:21" s="27" customFormat="1">
      <c r="A166" s="7" t="s">
        <v>147</v>
      </c>
      <c r="B166" s="8" t="s">
        <v>67</v>
      </c>
      <c r="C166" s="9">
        <v>1</v>
      </c>
      <c r="D166" s="8" t="s">
        <v>40</v>
      </c>
      <c r="E166" s="14" t="s">
        <v>96</v>
      </c>
      <c r="F166" s="24">
        <v>7</v>
      </c>
      <c r="G166" s="11" t="s">
        <v>36</v>
      </c>
      <c r="H166" s="9"/>
      <c r="I166" s="9">
        <v>1</v>
      </c>
      <c r="J166" s="9">
        <v>5</v>
      </c>
      <c r="K166" s="9">
        <f t="shared" ref="K166:K167" si="171">J166-I166+1</f>
        <v>5</v>
      </c>
      <c r="L166" s="9"/>
      <c r="M166" s="9">
        <v>30</v>
      </c>
      <c r="N166" s="12"/>
      <c r="O166" s="13">
        <f t="shared" si="170"/>
        <v>5</v>
      </c>
      <c r="P166" s="14"/>
      <c r="Q166" s="15"/>
      <c r="R166" s="16">
        <f t="shared" ref="R166:R167" si="172">IF(K166=0,0,M166/1.5)</f>
        <v>20</v>
      </c>
      <c r="S166" s="15">
        <f t="shared" ref="S166:S167" si="173">P166+Q166+R166</f>
        <v>20</v>
      </c>
    </row>
    <row r="167" spans="1:21" s="27" customFormat="1">
      <c r="A167" s="7" t="s">
        <v>147</v>
      </c>
      <c r="B167" s="8" t="s">
        <v>67</v>
      </c>
      <c r="C167" s="9">
        <v>2</v>
      </c>
      <c r="D167" s="8" t="s">
        <v>40</v>
      </c>
      <c r="E167" s="14" t="s">
        <v>96</v>
      </c>
      <c r="F167" s="24">
        <v>7</v>
      </c>
      <c r="G167" s="11" t="s">
        <v>37</v>
      </c>
      <c r="H167" s="9"/>
      <c r="I167" s="9">
        <v>1</v>
      </c>
      <c r="J167" s="9">
        <v>5</v>
      </c>
      <c r="K167" s="9">
        <f t="shared" si="171"/>
        <v>5</v>
      </c>
      <c r="L167" s="9"/>
      <c r="M167" s="9">
        <v>30</v>
      </c>
      <c r="N167" s="12"/>
      <c r="O167" s="13">
        <f t="shared" si="170"/>
        <v>5</v>
      </c>
      <c r="P167" s="14"/>
      <c r="Q167" s="15"/>
      <c r="R167" s="16">
        <f t="shared" si="172"/>
        <v>20</v>
      </c>
      <c r="S167" s="15">
        <f t="shared" si="173"/>
        <v>20</v>
      </c>
    </row>
    <row r="168" spans="1:21" s="27" customFormat="1">
      <c r="A168" s="7" t="s">
        <v>147</v>
      </c>
      <c r="B168" s="8" t="s">
        <v>64</v>
      </c>
      <c r="C168" s="9">
        <v>1</v>
      </c>
      <c r="D168" s="8" t="s">
        <v>44</v>
      </c>
      <c r="E168" s="14" t="s">
        <v>96</v>
      </c>
      <c r="F168" s="24">
        <v>7</v>
      </c>
      <c r="G168" s="49" t="s">
        <v>36</v>
      </c>
      <c r="H168" s="9"/>
      <c r="I168" s="9">
        <v>6</v>
      </c>
      <c r="J168" s="9">
        <v>10</v>
      </c>
      <c r="K168" s="9">
        <f t="shared" si="165"/>
        <v>5</v>
      </c>
      <c r="L168" s="9"/>
      <c r="M168" s="9">
        <v>30</v>
      </c>
      <c r="N168" s="12"/>
      <c r="O168" s="13">
        <f t="shared" si="170"/>
        <v>5</v>
      </c>
      <c r="P168" s="14"/>
      <c r="Q168" s="15">
        <f t="shared" si="167"/>
        <v>0</v>
      </c>
      <c r="R168" s="16">
        <f t="shared" si="168"/>
        <v>20</v>
      </c>
      <c r="S168" s="15">
        <f t="shared" si="169"/>
        <v>20</v>
      </c>
      <c r="T168" s="28"/>
      <c r="U168" s="28"/>
    </row>
    <row r="169" spans="1:21" s="27" customFormat="1">
      <c r="A169" s="7" t="s">
        <v>147</v>
      </c>
      <c r="B169" s="8" t="s">
        <v>64</v>
      </c>
      <c r="C169" s="9">
        <v>2</v>
      </c>
      <c r="D169" s="8" t="s">
        <v>44</v>
      </c>
      <c r="E169" s="14" t="s">
        <v>96</v>
      </c>
      <c r="F169" s="24">
        <v>7</v>
      </c>
      <c r="G169" s="49" t="s">
        <v>37</v>
      </c>
      <c r="H169" s="9"/>
      <c r="I169" s="9">
        <v>6</v>
      </c>
      <c r="J169" s="9">
        <v>10</v>
      </c>
      <c r="K169" s="9">
        <f t="shared" si="165"/>
        <v>5</v>
      </c>
      <c r="L169" s="9"/>
      <c r="M169" s="9">
        <v>30</v>
      </c>
      <c r="N169" s="12"/>
      <c r="O169" s="13">
        <f t="shared" si="170"/>
        <v>5</v>
      </c>
      <c r="P169" s="14"/>
      <c r="Q169" s="15">
        <f t="shared" si="167"/>
        <v>0</v>
      </c>
      <c r="R169" s="16">
        <f t="shared" si="168"/>
        <v>20</v>
      </c>
      <c r="S169" s="15">
        <f t="shared" si="169"/>
        <v>20</v>
      </c>
    </row>
    <row r="170" spans="1:21" s="27" customFormat="1">
      <c r="A170" s="7"/>
      <c r="B170" s="8"/>
      <c r="C170" s="9"/>
      <c r="D170" s="8"/>
      <c r="E170" s="14"/>
      <c r="F170" s="24"/>
      <c r="G170" s="49"/>
      <c r="H170" s="9"/>
      <c r="I170" s="9"/>
      <c r="J170" s="9"/>
      <c r="K170" s="9"/>
      <c r="L170" s="9"/>
      <c r="M170" s="9"/>
      <c r="N170" s="12"/>
      <c r="O170" s="13"/>
      <c r="P170" s="14"/>
      <c r="Q170" s="15"/>
      <c r="R170" s="16"/>
      <c r="S170" s="15"/>
      <c r="T170" s="55"/>
      <c r="U170" s="56"/>
    </row>
    <row r="171" spans="1:21" s="27" customFormat="1">
      <c r="A171" s="7" t="s">
        <v>148</v>
      </c>
      <c r="B171" s="8" t="s">
        <v>58</v>
      </c>
      <c r="D171" s="8" t="s">
        <v>104</v>
      </c>
      <c r="E171" s="14" t="s">
        <v>116</v>
      </c>
      <c r="F171" s="24">
        <v>2</v>
      </c>
      <c r="G171" s="11" t="s">
        <v>36</v>
      </c>
      <c r="I171" s="24">
        <v>1</v>
      </c>
      <c r="J171" s="24">
        <v>8</v>
      </c>
      <c r="K171" s="9">
        <f t="shared" ref="K171:K184" si="174">J171-I171+1</f>
        <v>8</v>
      </c>
      <c r="M171" s="24">
        <v>48</v>
      </c>
      <c r="N171" s="12"/>
      <c r="O171" s="13">
        <f t="shared" ref="O171:O184" si="175">M171/6</f>
        <v>8</v>
      </c>
      <c r="P171" s="14"/>
      <c r="Q171" s="15">
        <f t="shared" ref="Q171:Q182" si="176">IF(K171=0,0,L171)</f>
        <v>0</v>
      </c>
      <c r="R171" s="16">
        <f t="shared" ref="R171:R184" si="177">IF(K171=0,0,M171/1.5)</f>
        <v>32</v>
      </c>
      <c r="S171" s="15">
        <f t="shared" ref="S171:S184" si="178">P171+Q171+R171</f>
        <v>32</v>
      </c>
    </row>
    <row r="172" spans="1:21" s="14" customFormat="1">
      <c r="A172" s="7" t="s">
        <v>148</v>
      </c>
      <c r="B172" s="8" t="s">
        <v>62</v>
      </c>
      <c r="C172" s="9"/>
      <c r="D172" s="8" t="s">
        <v>104</v>
      </c>
      <c r="E172" s="14" t="s">
        <v>99</v>
      </c>
      <c r="F172" s="9">
        <v>2</v>
      </c>
      <c r="G172" s="11" t="s">
        <v>36</v>
      </c>
      <c r="H172" s="9"/>
      <c r="I172" s="9">
        <v>9</v>
      </c>
      <c r="J172" s="9">
        <v>13</v>
      </c>
      <c r="K172" s="9">
        <f t="shared" si="174"/>
        <v>5</v>
      </c>
      <c r="L172" s="9"/>
      <c r="M172" s="9">
        <v>30</v>
      </c>
      <c r="N172" s="12"/>
      <c r="O172" s="13">
        <f t="shared" si="175"/>
        <v>5</v>
      </c>
      <c r="Q172" s="15">
        <f t="shared" si="176"/>
        <v>0</v>
      </c>
      <c r="R172" s="16">
        <f t="shared" si="177"/>
        <v>20</v>
      </c>
      <c r="S172" s="15">
        <f t="shared" si="178"/>
        <v>20</v>
      </c>
      <c r="T172" s="111"/>
      <c r="U172" s="112"/>
    </row>
    <row r="173" spans="1:21" s="48" customFormat="1">
      <c r="A173" s="45" t="s">
        <v>91</v>
      </c>
      <c r="B173" s="46" t="s">
        <v>236</v>
      </c>
      <c r="C173" s="47"/>
      <c r="D173" s="46" t="s">
        <v>104</v>
      </c>
      <c r="E173" s="48" t="s">
        <v>238</v>
      </c>
      <c r="F173" s="47">
        <v>2</v>
      </c>
      <c r="G173" s="49" t="s">
        <v>237</v>
      </c>
      <c r="H173" s="47"/>
      <c r="I173" s="47">
        <v>10</v>
      </c>
      <c r="J173" s="47">
        <v>15</v>
      </c>
      <c r="K173" s="47">
        <f t="shared" si="174"/>
        <v>6</v>
      </c>
      <c r="L173" s="47"/>
      <c r="M173" s="47">
        <v>30</v>
      </c>
      <c r="N173" s="50"/>
      <c r="O173" s="51">
        <f t="shared" si="175"/>
        <v>5</v>
      </c>
      <c r="Q173" s="52">
        <f t="shared" si="176"/>
        <v>0</v>
      </c>
      <c r="R173" s="100">
        <f t="shared" si="177"/>
        <v>20</v>
      </c>
      <c r="S173" s="52">
        <f t="shared" si="178"/>
        <v>20</v>
      </c>
    </row>
    <row r="174" spans="1:21" s="27" customFormat="1">
      <c r="A174" s="7" t="s">
        <v>148</v>
      </c>
      <c r="B174" s="8" t="s">
        <v>57</v>
      </c>
      <c r="C174" s="9"/>
      <c r="D174" s="8" t="s">
        <v>104</v>
      </c>
      <c r="E174" s="14" t="s">
        <v>116</v>
      </c>
      <c r="F174" s="11">
        <v>3</v>
      </c>
      <c r="G174" s="11" t="s">
        <v>36</v>
      </c>
      <c r="H174" s="9"/>
      <c r="I174" s="9">
        <v>1</v>
      </c>
      <c r="J174" s="9">
        <v>8</v>
      </c>
      <c r="K174" s="9">
        <f t="shared" si="174"/>
        <v>8</v>
      </c>
      <c r="L174" s="9"/>
      <c r="M174" s="9">
        <v>48</v>
      </c>
      <c r="N174" s="12"/>
      <c r="O174" s="13">
        <f t="shared" si="175"/>
        <v>8</v>
      </c>
      <c r="P174" s="14"/>
      <c r="Q174" s="15">
        <f t="shared" si="176"/>
        <v>0</v>
      </c>
      <c r="R174" s="16">
        <f t="shared" si="177"/>
        <v>32</v>
      </c>
      <c r="S174" s="15">
        <f t="shared" si="178"/>
        <v>32</v>
      </c>
    </row>
    <row r="175" spans="1:21" s="1" customFormat="1">
      <c r="A175" s="7" t="s">
        <v>148</v>
      </c>
      <c r="B175" s="8" t="s">
        <v>61</v>
      </c>
      <c r="C175" s="9"/>
      <c r="D175" s="8" t="s">
        <v>104</v>
      </c>
      <c r="E175" s="14" t="s">
        <v>99</v>
      </c>
      <c r="F175" s="9">
        <v>3</v>
      </c>
      <c r="G175" s="11" t="s">
        <v>36</v>
      </c>
      <c r="H175" s="9"/>
      <c r="I175" s="9">
        <v>9</v>
      </c>
      <c r="J175" s="9">
        <v>13</v>
      </c>
      <c r="K175" s="9">
        <f>J175-I175+1</f>
        <v>5</v>
      </c>
      <c r="L175" s="9"/>
      <c r="M175" s="9">
        <v>30</v>
      </c>
      <c r="N175" s="12"/>
      <c r="O175" s="13">
        <f>M175/6</f>
        <v>5</v>
      </c>
      <c r="P175" s="14"/>
      <c r="Q175" s="15">
        <f>IF(K175=0,0,L175)</f>
        <v>0</v>
      </c>
      <c r="R175" s="16">
        <f>IF(K175=0,0,M175/1.5)</f>
        <v>20</v>
      </c>
      <c r="S175" s="15">
        <f>P175+Q175+R175</f>
        <v>20</v>
      </c>
      <c r="T175" s="111"/>
      <c r="U175" s="112"/>
    </row>
    <row r="176" spans="1:21" s="27" customFormat="1">
      <c r="A176" s="7" t="s">
        <v>148</v>
      </c>
      <c r="B176" s="8" t="s">
        <v>56</v>
      </c>
      <c r="C176" s="9"/>
      <c r="D176" s="8" t="s">
        <v>104</v>
      </c>
      <c r="E176" s="14" t="s">
        <v>116</v>
      </c>
      <c r="F176" s="11">
        <v>4</v>
      </c>
      <c r="G176" s="11" t="s">
        <v>36</v>
      </c>
      <c r="H176" s="9"/>
      <c r="I176" s="9">
        <v>1</v>
      </c>
      <c r="J176" s="9">
        <v>8</v>
      </c>
      <c r="K176" s="9">
        <f t="shared" si="174"/>
        <v>8</v>
      </c>
      <c r="L176" s="9"/>
      <c r="M176" s="9">
        <v>48</v>
      </c>
      <c r="N176" s="12"/>
      <c r="O176" s="13">
        <f t="shared" si="175"/>
        <v>8</v>
      </c>
      <c r="P176" s="14"/>
      <c r="Q176" s="15">
        <f t="shared" si="176"/>
        <v>0</v>
      </c>
      <c r="R176" s="16">
        <f t="shared" si="177"/>
        <v>32</v>
      </c>
      <c r="S176" s="15">
        <f t="shared" si="178"/>
        <v>32</v>
      </c>
    </row>
    <row r="177" spans="1:21" s="48" customFormat="1">
      <c r="A177" s="45" t="s">
        <v>91</v>
      </c>
      <c r="B177" s="46" t="s">
        <v>241</v>
      </c>
      <c r="C177" s="47"/>
      <c r="D177" s="46" t="s">
        <v>104</v>
      </c>
      <c r="E177" s="48" t="s">
        <v>238</v>
      </c>
      <c r="F177" s="47">
        <v>4</v>
      </c>
      <c r="G177" s="49" t="s">
        <v>37</v>
      </c>
      <c r="H177" s="47"/>
      <c r="I177" s="47">
        <v>10</v>
      </c>
      <c r="J177" s="47">
        <v>14</v>
      </c>
      <c r="K177" s="47">
        <f t="shared" si="174"/>
        <v>5</v>
      </c>
      <c r="L177" s="47"/>
      <c r="M177" s="47">
        <v>30</v>
      </c>
      <c r="N177" s="50"/>
      <c r="O177" s="51">
        <f t="shared" si="175"/>
        <v>5</v>
      </c>
      <c r="Q177" s="52">
        <f t="shared" si="176"/>
        <v>0</v>
      </c>
      <c r="R177" s="100">
        <f t="shared" si="177"/>
        <v>20</v>
      </c>
      <c r="S177" s="52">
        <f t="shared" si="178"/>
        <v>20</v>
      </c>
    </row>
    <row r="178" spans="1:21" s="27" customFormat="1">
      <c r="A178" s="7" t="s">
        <v>148</v>
      </c>
      <c r="B178" s="8" t="s">
        <v>69</v>
      </c>
      <c r="C178" s="9"/>
      <c r="D178" s="8" t="s">
        <v>104</v>
      </c>
      <c r="E178" s="14" t="s">
        <v>99</v>
      </c>
      <c r="F178" s="24">
        <v>5</v>
      </c>
      <c r="G178" s="11" t="s">
        <v>36</v>
      </c>
      <c r="H178" s="9"/>
      <c r="I178" s="9">
        <v>1</v>
      </c>
      <c r="J178" s="9">
        <v>5</v>
      </c>
      <c r="K178" s="9">
        <f t="shared" si="174"/>
        <v>5</v>
      </c>
      <c r="L178" s="9"/>
      <c r="M178" s="9">
        <v>30</v>
      </c>
      <c r="N178" s="12"/>
      <c r="O178" s="13">
        <f t="shared" si="175"/>
        <v>5</v>
      </c>
      <c r="P178" s="14"/>
      <c r="Q178" s="15">
        <f t="shared" si="176"/>
        <v>0</v>
      </c>
      <c r="R178" s="16">
        <f t="shared" si="177"/>
        <v>20</v>
      </c>
      <c r="S178" s="15">
        <f t="shared" si="178"/>
        <v>20</v>
      </c>
    </row>
    <row r="179" spans="1:21" s="27" customFormat="1">
      <c r="A179" s="7" t="s">
        <v>148</v>
      </c>
      <c r="B179" s="8" t="s">
        <v>65</v>
      </c>
      <c r="C179" s="9"/>
      <c r="D179" s="8" t="s">
        <v>104</v>
      </c>
      <c r="E179" s="14" t="s">
        <v>96</v>
      </c>
      <c r="F179" s="24">
        <v>5</v>
      </c>
      <c r="G179" s="11" t="s">
        <v>36</v>
      </c>
      <c r="H179" s="9"/>
      <c r="I179" s="9">
        <v>6</v>
      </c>
      <c r="J179" s="9">
        <v>10</v>
      </c>
      <c r="K179" s="9">
        <f t="shared" si="174"/>
        <v>5</v>
      </c>
      <c r="L179" s="9"/>
      <c r="M179" s="9">
        <v>30</v>
      </c>
      <c r="N179" s="12"/>
      <c r="O179" s="13">
        <f t="shared" si="175"/>
        <v>5</v>
      </c>
      <c r="P179" s="14"/>
      <c r="Q179" s="15">
        <f t="shared" si="176"/>
        <v>0</v>
      </c>
      <c r="R179" s="16">
        <f t="shared" si="177"/>
        <v>20</v>
      </c>
      <c r="S179" s="15">
        <f t="shared" si="178"/>
        <v>20</v>
      </c>
    </row>
    <row r="180" spans="1:21" s="27" customFormat="1">
      <c r="A180" s="7" t="s">
        <v>148</v>
      </c>
      <c r="B180" s="46" t="s">
        <v>246</v>
      </c>
      <c r="C180" s="9"/>
      <c r="D180" s="8" t="s">
        <v>104</v>
      </c>
      <c r="E180" s="48" t="s">
        <v>238</v>
      </c>
      <c r="F180" s="24">
        <v>5</v>
      </c>
      <c r="G180" s="11" t="s">
        <v>36</v>
      </c>
      <c r="H180" s="9"/>
      <c r="I180" s="9">
        <v>16</v>
      </c>
      <c r="J180" s="9">
        <v>20</v>
      </c>
      <c r="K180" s="9">
        <f t="shared" ref="K180" si="179">J180-I180+1</f>
        <v>5</v>
      </c>
      <c r="L180" s="9"/>
      <c r="M180" s="9">
        <v>30</v>
      </c>
      <c r="N180" s="12"/>
      <c r="O180" s="13">
        <f t="shared" ref="O180" si="180">M180/6</f>
        <v>5</v>
      </c>
      <c r="P180" s="14"/>
      <c r="Q180" s="15">
        <f t="shared" ref="Q180" si="181">IF(K180=0,0,L180)</f>
        <v>0</v>
      </c>
      <c r="R180" s="16">
        <f t="shared" ref="R180" si="182">IF(K180=0,0,M180/1.5)</f>
        <v>20</v>
      </c>
      <c r="S180" s="15">
        <f t="shared" ref="S180" si="183">P180+Q180+R180</f>
        <v>20</v>
      </c>
    </row>
    <row r="181" spans="1:21" s="28" customFormat="1">
      <c r="A181" s="7" t="s">
        <v>148</v>
      </c>
      <c r="B181" s="8" t="s">
        <v>63</v>
      </c>
      <c r="C181" s="19"/>
      <c r="D181" s="8" t="s">
        <v>104</v>
      </c>
      <c r="E181" s="14" t="s">
        <v>96</v>
      </c>
      <c r="F181" s="24">
        <v>6</v>
      </c>
      <c r="G181" s="11" t="s">
        <v>36</v>
      </c>
      <c r="H181" s="19"/>
      <c r="I181" s="9">
        <v>1</v>
      </c>
      <c r="J181" s="9">
        <v>5</v>
      </c>
      <c r="K181" s="9">
        <f t="shared" si="174"/>
        <v>5</v>
      </c>
      <c r="L181" s="9"/>
      <c r="M181" s="9">
        <v>30</v>
      </c>
      <c r="N181" s="12"/>
      <c r="O181" s="13">
        <f t="shared" si="175"/>
        <v>5</v>
      </c>
      <c r="P181" s="14"/>
      <c r="Q181" s="15">
        <f t="shared" si="176"/>
        <v>0</v>
      </c>
      <c r="R181" s="16">
        <f t="shared" si="177"/>
        <v>20</v>
      </c>
      <c r="S181" s="15">
        <f t="shared" si="178"/>
        <v>20</v>
      </c>
    </row>
    <row r="182" spans="1:21" s="27" customFormat="1">
      <c r="A182" s="7" t="s">
        <v>148</v>
      </c>
      <c r="B182" s="8" t="s">
        <v>66</v>
      </c>
      <c r="C182" s="9"/>
      <c r="D182" s="8" t="s">
        <v>104</v>
      </c>
      <c r="E182" s="14" t="s">
        <v>96</v>
      </c>
      <c r="F182" s="24">
        <v>6</v>
      </c>
      <c r="G182" s="11" t="s">
        <v>36</v>
      </c>
      <c r="H182" s="9"/>
      <c r="I182" s="9">
        <v>6</v>
      </c>
      <c r="J182" s="9">
        <v>10</v>
      </c>
      <c r="K182" s="9">
        <f t="shared" si="174"/>
        <v>5</v>
      </c>
      <c r="L182" s="9"/>
      <c r="M182" s="9">
        <v>30</v>
      </c>
      <c r="N182" s="12"/>
      <c r="O182" s="13">
        <f t="shared" si="175"/>
        <v>5</v>
      </c>
      <c r="P182" s="14"/>
      <c r="Q182" s="15">
        <f t="shared" si="176"/>
        <v>0</v>
      </c>
      <c r="R182" s="16">
        <f t="shared" si="177"/>
        <v>20</v>
      </c>
      <c r="S182" s="15">
        <f t="shared" si="178"/>
        <v>20</v>
      </c>
    </row>
    <row r="183" spans="1:21" s="28" customFormat="1">
      <c r="A183" s="7" t="s">
        <v>148</v>
      </c>
      <c r="B183" s="8" t="s">
        <v>64</v>
      </c>
      <c r="C183" s="19"/>
      <c r="D183" s="8" t="s">
        <v>104</v>
      </c>
      <c r="E183" s="14" t="s">
        <v>96</v>
      </c>
      <c r="F183" s="24">
        <v>7</v>
      </c>
      <c r="G183" s="49" t="s">
        <v>36</v>
      </c>
      <c r="H183" s="19"/>
      <c r="I183" s="9">
        <v>1</v>
      </c>
      <c r="J183" s="9">
        <v>5</v>
      </c>
      <c r="K183" s="9">
        <f t="shared" si="174"/>
        <v>5</v>
      </c>
      <c r="L183" s="9"/>
      <c r="M183" s="9">
        <v>30</v>
      </c>
      <c r="N183" s="12"/>
      <c r="O183" s="13">
        <f t="shared" si="175"/>
        <v>5</v>
      </c>
      <c r="P183" s="14"/>
      <c r="Q183" s="15">
        <f>IF(K183=0,0,L183)</f>
        <v>0</v>
      </c>
      <c r="R183" s="16">
        <f t="shared" si="177"/>
        <v>20</v>
      </c>
      <c r="S183" s="15">
        <f t="shared" si="178"/>
        <v>20</v>
      </c>
    </row>
    <row r="184" spans="1:21" s="27" customFormat="1">
      <c r="A184" s="7" t="s">
        <v>148</v>
      </c>
      <c r="B184" s="8" t="s">
        <v>67</v>
      </c>
      <c r="C184" s="9"/>
      <c r="D184" s="8" t="s">
        <v>104</v>
      </c>
      <c r="E184" s="14" t="s">
        <v>96</v>
      </c>
      <c r="F184" s="24">
        <v>7</v>
      </c>
      <c r="G184" s="49" t="s">
        <v>36</v>
      </c>
      <c r="H184" s="9"/>
      <c r="I184" s="9">
        <v>6</v>
      </c>
      <c r="J184" s="9">
        <v>10</v>
      </c>
      <c r="K184" s="9">
        <f t="shared" si="174"/>
        <v>5</v>
      </c>
      <c r="L184" s="9"/>
      <c r="M184" s="9">
        <v>30</v>
      </c>
      <c r="N184" s="12"/>
      <c r="O184" s="13">
        <f t="shared" si="175"/>
        <v>5</v>
      </c>
      <c r="P184" s="14"/>
      <c r="Q184" s="15">
        <f>IF(K184=0,0,L184)</f>
        <v>0</v>
      </c>
      <c r="R184" s="16">
        <f t="shared" si="177"/>
        <v>20</v>
      </c>
      <c r="S184" s="15">
        <f t="shared" si="178"/>
        <v>20</v>
      </c>
      <c r="U184" s="56"/>
    </row>
    <row r="185" spans="1:21" s="27" customFormat="1">
      <c r="A185" s="7"/>
      <c r="B185" s="8"/>
      <c r="C185" s="9"/>
      <c r="D185" s="8"/>
      <c r="E185" s="14"/>
      <c r="F185" s="24"/>
      <c r="G185" s="49"/>
      <c r="H185" s="9"/>
      <c r="I185" s="9"/>
      <c r="J185" s="9"/>
      <c r="K185" s="9"/>
      <c r="L185" s="9"/>
      <c r="M185" s="9"/>
      <c r="N185" s="12"/>
      <c r="O185" s="13"/>
      <c r="P185" s="14"/>
      <c r="Q185" s="15"/>
      <c r="R185" s="16"/>
      <c r="S185" s="15"/>
      <c r="T185" s="55"/>
      <c r="U185" s="56"/>
    </row>
    <row r="186" spans="1:21" s="27" customFormat="1">
      <c r="A186" s="7" t="s">
        <v>146</v>
      </c>
      <c r="B186" s="8" t="s">
        <v>56</v>
      </c>
      <c r="C186" s="9">
        <v>1</v>
      </c>
      <c r="D186" s="8" t="s">
        <v>10</v>
      </c>
      <c r="E186" s="14" t="s">
        <v>35</v>
      </c>
      <c r="F186" s="11">
        <v>2</v>
      </c>
      <c r="G186" s="11" t="s">
        <v>36</v>
      </c>
      <c r="H186" s="9"/>
      <c r="I186" s="9">
        <v>1</v>
      </c>
      <c r="J186" s="9">
        <v>6</v>
      </c>
      <c r="K186" s="9">
        <f t="shared" ref="K186" si="184">J186-I186+1</f>
        <v>6</v>
      </c>
      <c r="L186" s="9"/>
      <c r="M186" s="9">
        <v>60</v>
      </c>
      <c r="N186" s="12">
        <f t="shared" ref="N186" si="185">L186/K186</f>
        <v>0</v>
      </c>
      <c r="O186" s="13">
        <f t="shared" ref="O186:O197" si="186">M186/5</f>
        <v>12</v>
      </c>
      <c r="P186" s="14"/>
      <c r="Q186" s="15">
        <f t="shared" ref="Q186:Q197" si="187">IF(K186=0,0,L186)</f>
        <v>0</v>
      </c>
      <c r="R186" s="16">
        <f t="shared" ref="R186:R197" si="188">IF(K186=0,0,M186/1.5)</f>
        <v>40</v>
      </c>
      <c r="S186" s="15">
        <f t="shared" ref="S186:S197" si="189">P186+Q186+R186</f>
        <v>40</v>
      </c>
    </row>
    <row r="187" spans="1:21" s="27" customFormat="1">
      <c r="A187" s="7" t="s">
        <v>146</v>
      </c>
      <c r="B187" s="8" t="s">
        <v>56</v>
      </c>
      <c r="C187" s="9">
        <v>2</v>
      </c>
      <c r="D187" s="8" t="s">
        <v>29</v>
      </c>
      <c r="E187" s="14" t="s">
        <v>35</v>
      </c>
      <c r="F187" s="11">
        <v>2</v>
      </c>
      <c r="G187" s="11" t="s">
        <v>37</v>
      </c>
      <c r="H187" s="9"/>
      <c r="I187" s="9">
        <v>1</v>
      </c>
      <c r="J187" s="9">
        <v>6</v>
      </c>
      <c r="K187" s="9">
        <f>J187-I187+1</f>
        <v>6</v>
      </c>
      <c r="L187" s="9"/>
      <c r="M187" s="9">
        <v>60</v>
      </c>
      <c r="N187" s="12">
        <f>L187/K187</f>
        <v>0</v>
      </c>
      <c r="O187" s="13">
        <f t="shared" si="186"/>
        <v>12</v>
      </c>
      <c r="P187" s="14"/>
      <c r="Q187" s="15">
        <f t="shared" si="187"/>
        <v>0</v>
      </c>
      <c r="R187" s="16">
        <f t="shared" si="188"/>
        <v>40</v>
      </c>
      <c r="S187" s="15">
        <f t="shared" si="189"/>
        <v>40</v>
      </c>
    </row>
    <row r="188" spans="1:21" s="27" customFormat="1">
      <c r="A188" s="7" t="s">
        <v>146</v>
      </c>
      <c r="B188" s="8" t="s">
        <v>56</v>
      </c>
      <c r="C188" s="9">
        <v>1</v>
      </c>
      <c r="D188" s="8" t="s">
        <v>10</v>
      </c>
      <c r="E188" s="14" t="s">
        <v>35</v>
      </c>
      <c r="F188" s="11">
        <v>3</v>
      </c>
      <c r="G188" s="11" t="s">
        <v>36</v>
      </c>
      <c r="H188" s="9"/>
      <c r="I188" s="9">
        <v>1</v>
      </c>
      <c r="J188" s="9">
        <v>6</v>
      </c>
      <c r="K188" s="9">
        <f t="shared" ref="K188" si="190">J188-I188+1</f>
        <v>6</v>
      </c>
      <c r="L188" s="9"/>
      <c r="M188" s="9">
        <v>60</v>
      </c>
      <c r="N188" s="12">
        <f t="shared" ref="N188" si="191">L188/K188</f>
        <v>0</v>
      </c>
      <c r="O188" s="13">
        <f t="shared" si="186"/>
        <v>12</v>
      </c>
      <c r="P188" s="14"/>
      <c r="Q188" s="15">
        <f t="shared" si="187"/>
        <v>0</v>
      </c>
      <c r="R188" s="16">
        <f t="shared" si="188"/>
        <v>40</v>
      </c>
      <c r="S188" s="15">
        <f t="shared" si="189"/>
        <v>40</v>
      </c>
    </row>
    <row r="189" spans="1:21" s="27" customFormat="1">
      <c r="A189" s="7" t="s">
        <v>146</v>
      </c>
      <c r="B189" s="8" t="s">
        <v>56</v>
      </c>
      <c r="C189" s="9">
        <v>2</v>
      </c>
      <c r="D189" s="8" t="s">
        <v>29</v>
      </c>
      <c r="E189" s="14" t="s">
        <v>35</v>
      </c>
      <c r="F189" s="11">
        <v>3</v>
      </c>
      <c r="G189" s="11" t="s">
        <v>37</v>
      </c>
      <c r="H189" s="9"/>
      <c r="I189" s="9">
        <v>1</v>
      </c>
      <c r="J189" s="9">
        <v>6</v>
      </c>
      <c r="K189" s="9">
        <f t="shared" ref="K189:K197" si="192">J189-I189+1</f>
        <v>6</v>
      </c>
      <c r="L189" s="9"/>
      <c r="M189" s="9">
        <v>60</v>
      </c>
      <c r="N189" s="12">
        <f t="shared" ref="N189:N197" si="193">L189/K189</f>
        <v>0</v>
      </c>
      <c r="O189" s="13">
        <f t="shared" si="186"/>
        <v>12</v>
      </c>
      <c r="P189" s="14"/>
      <c r="Q189" s="15">
        <f t="shared" si="187"/>
        <v>0</v>
      </c>
      <c r="R189" s="16">
        <f t="shared" si="188"/>
        <v>40</v>
      </c>
      <c r="S189" s="15">
        <f t="shared" si="189"/>
        <v>40</v>
      </c>
    </row>
    <row r="190" spans="1:21" s="27" customFormat="1">
      <c r="A190" s="7" t="s">
        <v>146</v>
      </c>
      <c r="B190" s="8" t="s">
        <v>57</v>
      </c>
      <c r="C190" s="9">
        <v>1</v>
      </c>
      <c r="D190" s="8" t="s">
        <v>10</v>
      </c>
      <c r="E190" s="14" t="s">
        <v>35</v>
      </c>
      <c r="F190" s="11">
        <v>4</v>
      </c>
      <c r="G190" s="11" t="s">
        <v>36</v>
      </c>
      <c r="H190" s="9"/>
      <c r="I190" s="9">
        <v>1</v>
      </c>
      <c r="J190" s="9">
        <v>6</v>
      </c>
      <c r="K190" s="9">
        <f t="shared" si="192"/>
        <v>6</v>
      </c>
      <c r="L190" s="9"/>
      <c r="M190" s="9">
        <v>60</v>
      </c>
      <c r="N190" s="12">
        <f t="shared" si="193"/>
        <v>0</v>
      </c>
      <c r="O190" s="13">
        <f t="shared" si="186"/>
        <v>12</v>
      </c>
      <c r="P190" s="14"/>
      <c r="Q190" s="15">
        <f t="shared" si="187"/>
        <v>0</v>
      </c>
      <c r="R190" s="16">
        <f t="shared" si="188"/>
        <v>40</v>
      </c>
      <c r="S190" s="15">
        <f t="shared" si="189"/>
        <v>40</v>
      </c>
    </row>
    <row r="191" spans="1:21" s="28" customFormat="1">
      <c r="A191" s="7" t="s">
        <v>146</v>
      </c>
      <c r="B191" s="8" t="s">
        <v>57</v>
      </c>
      <c r="C191" s="9">
        <v>2</v>
      </c>
      <c r="D191" s="8" t="s">
        <v>45</v>
      </c>
      <c r="E191" s="14" t="s">
        <v>35</v>
      </c>
      <c r="F191" s="11">
        <v>4</v>
      </c>
      <c r="G191" s="11" t="s">
        <v>37</v>
      </c>
      <c r="H191" s="9"/>
      <c r="I191" s="9">
        <v>1</v>
      </c>
      <c r="J191" s="9">
        <v>6</v>
      </c>
      <c r="K191" s="9">
        <f t="shared" si="192"/>
        <v>6</v>
      </c>
      <c r="L191" s="9"/>
      <c r="M191" s="9">
        <v>60</v>
      </c>
      <c r="N191" s="12">
        <f t="shared" si="193"/>
        <v>0</v>
      </c>
      <c r="O191" s="13">
        <f t="shared" si="186"/>
        <v>12</v>
      </c>
      <c r="P191" s="14"/>
      <c r="Q191" s="15">
        <f t="shared" si="187"/>
        <v>0</v>
      </c>
      <c r="R191" s="16">
        <f t="shared" si="188"/>
        <v>40</v>
      </c>
      <c r="S191" s="15">
        <f t="shared" si="189"/>
        <v>40</v>
      </c>
      <c r="T191" s="55"/>
      <c r="U191" s="27"/>
    </row>
    <row r="192" spans="1:21" s="27" customFormat="1">
      <c r="A192" s="7" t="s">
        <v>146</v>
      </c>
      <c r="B192" s="8" t="s">
        <v>57</v>
      </c>
      <c r="C192" s="9">
        <v>1</v>
      </c>
      <c r="D192" s="8" t="s">
        <v>10</v>
      </c>
      <c r="E192" s="14" t="s">
        <v>35</v>
      </c>
      <c r="F192" s="11">
        <v>5</v>
      </c>
      <c r="G192" s="11" t="s">
        <v>36</v>
      </c>
      <c r="H192" s="9"/>
      <c r="I192" s="9">
        <v>1</v>
      </c>
      <c r="J192" s="9">
        <v>6</v>
      </c>
      <c r="K192" s="9">
        <f t="shared" si="192"/>
        <v>6</v>
      </c>
      <c r="L192" s="9"/>
      <c r="M192" s="9">
        <v>60</v>
      </c>
      <c r="N192" s="12">
        <f t="shared" si="193"/>
        <v>0</v>
      </c>
      <c r="O192" s="13">
        <f t="shared" si="186"/>
        <v>12</v>
      </c>
      <c r="P192" s="14"/>
      <c r="Q192" s="15">
        <f t="shared" si="187"/>
        <v>0</v>
      </c>
      <c r="R192" s="16">
        <f t="shared" si="188"/>
        <v>40</v>
      </c>
      <c r="S192" s="15">
        <f t="shared" si="189"/>
        <v>40</v>
      </c>
    </row>
    <row r="193" spans="1:21" s="28" customFormat="1">
      <c r="A193" s="7" t="s">
        <v>146</v>
      </c>
      <c r="B193" s="8" t="s">
        <v>57</v>
      </c>
      <c r="C193" s="9">
        <v>2</v>
      </c>
      <c r="D193" s="8" t="s">
        <v>45</v>
      </c>
      <c r="E193" s="14" t="s">
        <v>35</v>
      </c>
      <c r="F193" s="11">
        <v>5</v>
      </c>
      <c r="G193" s="11" t="s">
        <v>37</v>
      </c>
      <c r="H193" s="9"/>
      <c r="I193" s="9">
        <v>1</v>
      </c>
      <c r="J193" s="9">
        <v>6</v>
      </c>
      <c r="K193" s="9">
        <f t="shared" si="192"/>
        <v>6</v>
      </c>
      <c r="L193" s="9"/>
      <c r="M193" s="9">
        <v>60</v>
      </c>
      <c r="N193" s="12">
        <f t="shared" si="193"/>
        <v>0</v>
      </c>
      <c r="O193" s="13">
        <f t="shared" si="186"/>
        <v>12</v>
      </c>
      <c r="P193" s="14"/>
      <c r="Q193" s="15">
        <f t="shared" si="187"/>
        <v>0</v>
      </c>
      <c r="R193" s="16">
        <f t="shared" si="188"/>
        <v>40</v>
      </c>
      <c r="S193" s="15">
        <f t="shared" si="189"/>
        <v>40</v>
      </c>
      <c r="T193" s="55"/>
      <c r="U193" s="27"/>
    </row>
    <row r="194" spans="1:21" s="27" customFormat="1">
      <c r="A194" s="7" t="s">
        <v>146</v>
      </c>
      <c r="B194" s="8" t="s">
        <v>58</v>
      </c>
      <c r="C194" s="9">
        <v>1</v>
      </c>
      <c r="D194" s="8" t="s">
        <v>29</v>
      </c>
      <c r="E194" s="14" t="s">
        <v>35</v>
      </c>
      <c r="F194" s="24">
        <v>6</v>
      </c>
      <c r="G194" s="11" t="s">
        <v>36</v>
      </c>
      <c r="H194" s="9"/>
      <c r="I194" s="9">
        <v>1</v>
      </c>
      <c r="J194" s="9">
        <v>6</v>
      </c>
      <c r="K194" s="9">
        <f t="shared" si="192"/>
        <v>6</v>
      </c>
      <c r="L194" s="9"/>
      <c r="M194" s="9">
        <v>60</v>
      </c>
      <c r="N194" s="12">
        <f t="shared" si="193"/>
        <v>0</v>
      </c>
      <c r="O194" s="13">
        <f t="shared" si="186"/>
        <v>12</v>
      </c>
      <c r="P194" s="14"/>
      <c r="Q194" s="15">
        <f t="shared" si="187"/>
        <v>0</v>
      </c>
      <c r="R194" s="16">
        <f t="shared" si="188"/>
        <v>40</v>
      </c>
      <c r="S194" s="15">
        <f t="shared" si="189"/>
        <v>40</v>
      </c>
    </row>
    <row r="195" spans="1:21" s="27" customFormat="1">
      <c r="A195" s="7" t="s">
        <v>146</v>
      </c>
      <c r="B195" s="8" t="s">
        <v>58</v>
      </c>
      <c r="C195" s="9">
        <v>2</v>
      </c>
      <c r="D195" s="8" t="s">
        <v>46</v>
      </c>
      <c r="E195" s="14" t="s">
        <v>35</v>
      </c>
      <c r="F195" s="11">
        <v>6</v>
      </c>
      <c r="G195" s="11" t="s">
        <v>37</v>
      </c>
      <c r="H195" s="9"/>
      <c r="I195" s="9">
        <v>1</v>
      </c>
      <c r="J195" s="9">
        <v>6</v>
      </c>
      <c r="K195" s="9">
        <f t="shared" si="192"/>
        <v>6</v>
      </c>
      <c r="L195" s="9"/>
      <c r="M195" s="9">
        <v>60</v>
      </c>
      <c r="N195" s="12">
        <f t="shared" si="193"/>
        <v>0</v>
      </c>
      <c r="O195" s="13">
        <f t="shared" si="186"/>
        <v>12</v>
      </c>
      <c r="P195" s="14"/>
      <c r="Q195" s="15">
        <f t="shared" si="187"/>
        <v>0</v>
      </c>
      <c r="R195" s="16">
        <f t="shared" si="188"/>
        <v>40</v>
      </c>
      <c r="S195" s="15">
        <f t="shared" si="189"/>
        <v>40</v>
      </c>
    </row>
    <row r="196" spans="1:21" s="27" customFormat="1">
      <c r="A196" s="7" t="s">
        <v>146</v>
      </c>
      <c r="B196" s="8" t="s">
        <v>58</v>
      </c>
      <c r="C196" s="9">
        <v>1</v>
      </c>
      <c r="D196" s="8" t="s">
        <v>29</v>
      </c>
      <c r="E196" s="14" t="s">
        <v>35</v>
      </c>
      <c r="F196" s="24">
        <v>7</v>
      </c>
      <c r="G196" s="11" t="s">
        <v>36</v>
      </c>
      <c r="H196" s="9"/>
      <c r="I196" s="9">
        <v>1</v>
      </c>
      <c r="J196" s="9">
        <v>6</v>
      </c>
      <c r="K196" s="9">
        <f t="shared" si="192"/>
        <v>6</v>
      </c>
      <c r="L196" s="9"/>
      <c r="M196" s="9">
        <v>60</v>
      </c>
      <c r="N196" s="12">
        <f t="shared" si="193"/>
        <v>0</v>
      </c>
      <c r="O196" s="13">
        <f t="shared" si="186"/>
        <v>12</v>
      </c>
      <c r="P196" s="14"/>
      <c r="Q196" s="15">
        <f t="shared" si="187"/>
        <v>0</v>
      </c>
      <c r="R196" s="16">
        <f t="shared" si="188"/>
        <v>40</v>
      </c>
      <c r="S196" s="15">
        <f t="shared" si="189"/>
        <v>40</v>
      </c>
    </row>
    <row r="197" spans="1:21" s="27" customFormat="1">
      <c r="A197" s="7" t="s">
        <v>146</v>
      </c>
      <c r="B197" s="8" t="s">
        <v>58</v>
      </c>
      <c r="C197" s="9">
        <v>2</v>
      </c>
      <c r="D197" s="8" t="s">
        <v>46</v>
      </c>
      <c r="E197" s="14" t="s">
        <v>35</v>
      </c>
      <c r="F197" s="11">
        <v>7</v>
      </c>
      <c r="G197" s="11" t="s">
        <v>37</v>
      </c>
      <c r="H197" s="9"/>
      <c r="I197" s="9">
        <v>1</v>
      </c>
      <c r="J197" s="9">
        <v>6</v>
      </c>
      <c r="K197" s="9">
        <f t="shared" si="192"/>
        <v>6</v>
      </c>
      <c r="L197" s="9"/>
      <c r="M197" s="9">
        <v>60</v>
      </c>
      <c r="N197" s="12">
        <f t="shared" si="193"/>
        <v>0</v>
      </c>
      <c r="O197" s="13">
        <f t="shared" si="186"/>
        <v>12</v>
      </c>
      <c r="P197" s="14"/>
      <c r="Q197" s="15">
        <f t="shared" si="187"/>
        <v>0</v>
      </c>
      <c r="R197" s="16">
        <f t="shared" si="188"/>
        <v>40</v>
      </c>
      <c r="S197" s="15">
        <f t="shared" si="189"/>
        <v>40</v>
      </c>
    </row>
    <row r="198" spans="1:21" s="27" customFormat="1">
      <c r="A198" s="7"/>
      <c r="B198" s="8"/>
      <c r="C198" s="9"/>
      <c r="D198" s="8"/>
      <c r="E198" s="14"/>
      <c r="F198" s="11"/>
      <c r="G198" s="11"/>
      <c r="H198" s="9"/>
      <c r="I198" s="9"/>
      <c r="J198" s="9"/>
      <c r="K198" s="9"/>
      <c r="L198" s="9"/>
      <c r="M198" s="9"/>
      <c r="N198" s="12"/>
      <c r="O198" s="13"/>
      <c r="P198" s="14"/>
      <c r="Q198" s="15"/>
      <c r="R198" s="16"/>
      <c r="S198" s="15"/>
      <c r="T198" s="55"/>
      <c r="U198" s="56"/>
    </row>
    <row r="199" spans="1:21" s="27" customFormat="1">
      <c r="A199" s="7" t="s">
        <v>145</v>
      </c>
      <c r="B199" s="8" t="s">
        <v>50</v>
      </c>
      <c r="C199" s="9">
        <v>1</v>
      </c>
      <c r="D199" s="8" t="s">
        <v>38</v>
      </c>
      <c r="E199" s="7" t="s">
        <v>14</v>
      </c>
      <c r="F199" s="11">
        <v>2</v>
      </c>
      <c r="G199" s="11" t="s">
        <v>36</v>
      </c>
      <c r="H199" s="9">
        <v>1</v>
      </c>
      <c r="I199" s="9">
        <v>1</v>
      </c>
      <c r="J199" s="9">
        <v>6</v>
      </c>
      <c r="K199" s="9">
        <f t="shared" ref="K199:K209" si="194">J199-I199+1</f>
        <v>6</v>
      </c>
      <c r="L199" s="9"/>
      <c r="M199" s="9">
        <v>60</v>
      </c>
      <c r="N199" s="12">
        <f>M199/K199</f>
        <v>10</v>
      </c>
      <c r="O199" s="13">
        <f t="shared" ref="O199:O209" si="195">M199/5</f>
        <v>12</v>
      </c>
      <c r="P199" s="14"/>
      <c r="Q199" s="15">
        <f t="shared" ref="Q199:Q218" si="196">IF(K199=0,0,L199)</f>
        <v>0</v>
      </c>
      <c r="R199" s="16">
        <f t="shared" ref="R199:R209" si="197">IF(K199=0,0,M199/1.5)</f>
        <v>40</v>
      </c>
      <c r="S199" s="15">
        <f t="shared" ref="S199:S209" si="198">P199+Q199+R199</f>
        <v>40</v>
      </c>
    </row>
    <row r="200" spans="1:21" s="27" customFormat="1">
      <c r="A200" s="7" t="s">
        <v>145</v>
      </c>
      <c r="B200" s="8" t="s">
        <v>50</v>
      </c>
      <c r="C200" s="9">
        <v>2</v>
      </c>
      <c r="D200" s="8" t="s">
        <v>38</v>
      </c>
      <c r="E200" s="7" t="s">
        <v>14</v>
      </c>
      <c r="F200" s="11">
        <v>2</v>
      </c>
      <c r="G200" s="11" t="s">
        <v>37</v>
      </c>
      <c r="H200" s="9">
        <v>2</v>
      </c>
      <c r="I200" s="9">
        <v>1</v>
      </c>
      <c r="J200" s="9">
        <v>6</v>
      </c>
      <c r="K200" s="9">
        <f t="shared" si="194"/>
        <v>6</v>
      </c>
      <c r="L200" s="9"/>
      <c r="M200" s="9">
        <v>60</v>
      </c>
      <c r="N200" s="12">
        <f>M200/K200</f>
        <v>10</v>
      </c>
      <c r="O200" s="13">
        <f t="shared" si="195"/>
        <v>12</v>
      </c>
      <c r="P200" s="14"/>
      <c r="Q200" s="15">
        <f t="shared" si="196"/>
        <v>0</v>
      </c>
      <c r="R200" s="16">
        <f t="shared" si="197"/>
        <v>40</v>
      </c>
      <c r="S200" s="15">
        <f t="shared" si="198"/>
        <v>40</v>
      </c>
    </row>
    <row r="201" spans="1:21" s="27" customFormat="1">
      <c r="A201" s="7" t="s">
        <v>145</v>
      </c>
      <c r="B201" s="8" t="s">
        <v>52</v>
      </c>
      <c r="C201" s="9">
        <v>2</v>
      </c>
      <c r="D201" s="8" t="s">
        <v>38</v>
      </c>
      <c r="E201" s="7" t="s">
        <v>14</v>
      </c>
      <c r="F201" s="11">
        <v>2</v>
      </c>
      <c r="G201" s="11" t="s">
        <v>36</v>
      </c>
      <c r="H201" s="9">
        <v>1</v>
      </c>
      <c r="I201" s="9">
        <v>7</v>
      </c>
      <c r="J201" s="9">
        <v>12</v>
      </c>
      <c r="K201" s="9">
        <f t="shared" si="194"/>
        <v>6</v>
      </c>
      <c r="L201" s="9"/>
      <c r="M201" s="9">
        <v>60</v>
      </c>
      <c r="N201" s="12">
        <f>L201/K201</f>
        <v>0</v>
      </c>
      <c r="O201" s="13">
        <f t="shared" si="195"/>
        <v>12</v>
      </c>
      <c r="P201" s="14"/>
      <c r="Q201" s="15">
        <f t="shared" si="196"/>
        <v>0</v>
      </c>
      <c r="R201" s="16">
        <f t="shared" si="197"/>
        <v>40</v>
      </c>
      <c r="S201" s="15">
        <f t="shared" si="198"/>
        <v>40</v>
      </c>
    </row>
    <row r="202" spans="1:21" s="27" customFormat="1">
      <c r="A202" s="7" t="s">
        <v>145</v>
      </c>
      <c r="B202" s="8" t="s">
        <v>52</v>
      </c>
      <c r="C202" s="9">
        <v>2</v>
      </c>
      <c r="D202" s="8" t="s">
        <v>68</v>
      </c>
      <c r="E202" s="7" t="s">
        <v>14</v>
      </c>
      <c r="F202" s="11">
        <v>2</v>
      </c>
      <c r="G202" s="11" t="s">
        <v>37</v>
      </c>
      <c r="H202" s="9">
        <v>2</v>
      </c>
      <c r="I202" s="9">
        <v>7</v>
      </c>
      <c r="J202" s="9">
        <v>12</v>
      </c>
      <c r="K202" s="9">
        <f t="shared" si="194"/>
        <v>6</v>
      </c>
      <c r="L202" s="9"/>
      <c r="M202" s="9">
        <v>60</v>
      </c>
      <c r="N202" s="12">
        <f>L202/K202</f>
        <v>0</v>
      </c>
      <c r="O202" s="13">
        <f t="shared" si="195"/>
        <v>12</v>
      </c>
      <c r="P202" s="14"/>
      <c r="Q202" s="15">
        <f t="shared" si="196"/>
        <v>0</v>
      </c>
      <c r="R202" s="16">
        <f t="shared" si="197"/>
        <v>40</v>
      </c>
      <c r="S202" s="15">
        <f t="shared" si="198"/>
        <v>40</v>
      </c>
    </row>
    <row r="203" spans="1:21" s="27" customFormat="1">
      <c r="A203" s="7" t="s">
        <v>145</v>
      </c>
      <c r="B203" s="8" t="s">
        <v>50</v>
      </c>
      <c r="C203" s="9">
        <v>1</v>
      </c>
      <c r="D203" s="8" t="s">
        <v>38</v>
      </c>
      <c r="E203" s="7" t="s">
        <v>14</v>
      </c>
      <c r="F203" s="11">
        <v>3</v>
      </c>
      <c r="G203" s="11" t="s">
        <v>36</v>
      </c>
      <c r="H203" s="9">
        <v>1</v>
      </c>
      <c r="I203" s="9">
        <v>1</v>
      </c>
      <c r="J203" s="9">
        <v>6</v>
      </c>
      <c r="K203" s="9">
        <f t="shared" si="194"/>
        <v>6</v>
      </c>
      <c r="L203" s="9"/>
      <c r="M203" s="9">
        <v>60</v>
      </c>
      <c r="N203" s="12">
        <f>M203/K203</f>
        <v>10</v>
      </c>
      <c r="O203" s="13">
        <f t="shared" si="195"/>
        <v>12</v>
      </c>
      <c r="P203" s="14"/>
      <c r="Q203" s="15">
        <f t="shared" si="196"/>
        <v>0</v>
      </c>
      <c r="R203" s="16">
        <f t="shared" si="197"/>
        <v>40</v>
      </c>
      <c r="S203" s="15">
        <f t="shared" si="198"/>
        <v>40</v>
      </c>
    </row>
    <row r="204" spans="1:21" s="27" customFormat="1">
      <c r="A204" s="7" t="s">
        <v>145</v>
      </c>
      <c r="B204" s="8" t="s">
        <v>50</v>
      </c>
      <c r="C204" s="9">
        <v>2</v>
      </c>
      <c r="D204" s="8" t="s">
        <v>38</v>
      </c>
      <c r="E204" s="7" t="s">
        <v>14</v>
      </c>
      <c r="F204" s="11">
        <v>3</v>
      </c>
      <c r="G204" s="11" t="s">
        <v>37</v>
      </c>
      <c r="H204" s="9">
        <v>2</v>
      </c>
      <c r="I204" s="9">
        <v>1</v>
      </c>
      <c r="J204" s="9">
        <v>6</v>
      </c>
      <c r="K204" s="9">
        <f t="shared" si="194"/>
        <v>6</v>
      </c>
      <c r="L204" s="9"/>
      <c r="M204" s="9">
        <v>60</v>
      </c>
      <c r="N204" s="12">
        <f>M204/K204</f>
        <v>10</v>
      </c>
      <c r="O204" s="13">
        <f t="shared" si="195"/>
        <v>12</v>
      </c>
      <c r="P204" s="14"/>
      <c r="Q204" s="15">
        <f t="shared" si="196"/>
        <v>0</v>
      </c>
      <c r="R204" s="16">
        <f t="shared" si="197"/>
        <v>40</v>
      </c>
      <c r="S204" s="15">
        <f t="shared" si="198"/>
        <v>40</v>
      </c>
    </row>
    <row r="205" spans="1:21" s="27" customFormat="1">
      <c r="A205" s="7" t="s">
        <v>145</v>
      </c>
      <c r="B205" s="8" t="s">
        <v>52</v>
      </c>
      <c r="C205" s="9">
        <v>2</v>
      </c>
      <c r="D205" s="8" t="s">
        <v>38</v>
      </c>
      <c r="E205" s="7" t="s">
        <v>14</v>
      </c>
      <c r="F205" s="11">
        <v>3</v>
      </c>
      <c r="G205" s="11" t="s">
        <v>36</v>
      </c>
      <c r="H205" s="9">
        <v>1</v>
      </c>
      <c r="I205" s="9">
        <v>7</v>
      </c>
      <c r="J205" s="9">
        <v>12</v>
      </c>
      <c r="K205" s="9">
        <f t="shared" si="194"/>
        <v>6</v>
      </c>
      <c r="L205" s="9"/>
      <c r="M205" s="9">
        <v>60</v>
      </c>
      <c r="N205" s="12">
        <f>L205/K205</f>
        <v>0</v>
      </c>
      <c r="O205" s="13">
        <f t="shared" si="195"/>
        <v>12</v>
      </c>
      <c r="P205" s="14"/>
      <c r="Q205" s="15">
        <f t="shared" si="196"/>
        <v>0</v>
      </c>
      <c r="R205" s="16">
        <f t="shared" si="197"/>
        <v>40</v>
      </c>
      <c r="S205" s="15">
        <f t="shared" si="198"/>
        <v>40</v>
      </c>
    </row>
    <row r="206" spans="1:21" s="27" customFormat="1">
      <c r="A206" s="7" t="s">
        <v>145</v>
      </c>
      <c r="B206" s="8" t="s">
        <v>52</v>
      </c>
      <c r="C206" s="9">
        <v>2</v>
      </c>
      <c r="D206" s="8" t="s">
        <v>68</v>
      </c>
      <c r="E206" s="7" t="s">
        <v>14</v>
      </c>
      <c r="F206" s="11">
        <v>3</v>
      </c>
      <c r="G206" s="11" t="s">
        <v>37</v>
      </c>
      <c r="H206" s="9">
        <v>2</v>
      </c>
      <c r="I206" s="9">
        <v>7</v>
      </c>
      <c r="J206" s="9">
        <v>12</v>
      </c>
      <c r="K206" s="9">
        <f t="shared" si="194"/>
        <v>6</v>
      </c>
      <c r="L206" s="9"/>
      <c r="M206" s="9">
        <v>60</v>
      </c>
      <c r="N206" s="12">
        <f>L206/K206</f>
        <v>0</v>
      </c>
      <c r="O206" s="13">
        <f t="shared" si="195"/>
        <v>12</v>
      </c>
      <c r="P206" s="14"/>
      <c r="Q206" s="15">
        <f t="shared" si="196"/>
        <v>0</v>
      </c>
      <c r="R206" s="16">
        <f t="shared" si="197"/>
        <v>40</v>
      </c>
      <c r="S206" s="15">
        <f t="shared" si="198"/>
        <v>40</v>
      </c>
    </row>
    <row r="207" spans="1:21" s="27" customFormat="1">
      <c r="A207" s="7" t="s">
        <v>145</v>
      </c>
      <c r="B207" s="8" t="s">
        <v>51</v>
      </c>
      <c r="C207" s="9">
        <v>1</v>
      </c>
      <c r="D207" s="8" t="s">
        <v>26</v>
      </c>
      <c r="E207" s="7" t="s">
        <v>14</v>
      </c>
      <c r="F207" s="11">
        <v>4</v>
      </c>
      <c r="G207" s="11" t="s">
        <v>36</v>
      </c>
      <c r="H207" s="9">
        <v>1</v>
      </c>
      <c r="I207" s="9">
        <v>1</v>
      </c>
      <c r="J207" s="9">
        <v>6</v>
      </c>
      <c r="K207" s="9">
        <f t="shared" si="194"/>
        <v>6</v>
      </c>
      <c r="L207" s="9"/>
      <c r="M207" s="9">
        <v>60</v>
      </c>
      <c r="N207" s="12">
        <f>L207/K207</f>
        <v>0</v>
      </c>
      <c r="O207" s="13">
        <f t="shared" si="195"/>
        <v>12</v>
      </c>
      <c r="P207" s="14"/>
      <c r="Q207" s="15">
        <f t="shared" si="196"/>
        <v>0</v>
      </c>
      <c r="R207" s="16">
        <f t="shared" si="197"/>
        <v>40</v>
      </c>
      <c r="S207" s="15">
        <f t="shared" si="198"/>
        <v>40</v>
      </c>
      <c r="T207" s="55"/>
      <c r="U207" s="56"/>
    </row>
    <row r="208" spans="1:21" s="28" customFormat="1">
      <c r="A208" s="7" t="s">
        <v>145</v>
      </c>
      <c r="B208" s="8" t="s">
        <v>51</v>
      </c>
      <c r="C208" s="9">
        <v>2</v>
      </c>
      <c r="D208" s="8" t="s">
        <v>26</v>
      </c>
      <c r="E208" s="7" t="s">
        <v>14</v>
      </c>
      <c r="F208" s="11">
        <v>4</v>
      </c>
      <c r="G208" s="11" t="s">
        <v>37</v>
      </c>
      <c r="H208" s="9">
        <v>1</v>
      </c>
      <c r="I208" s="9">
        <v>1</v>
      </c>
      <c r="J208" s="9">
        <v>6</v>
      </c>
      <c r="K208" s="9">
        <f t="shared" si="194"/>
        <v>6</v>
      </c>
      <c r="L208" s="9"/>
      <c r="M208" s="9">
        <v>60</v>
      </c>
      <c r="N208" s="12">
        <f>L208/K208</f>
        <v>0</v>
      </c>
      <c r="O208" s="13">
        <f t="shared" si="195"/>
        <v>12</v>
      </c>
      <c r="P208" s="14"/>
      <c r="Q208" s="15">
        <f t="shared" si="196"/>
        <v>0</v>
      </c>
      <c r="R208" s="16">
        <f t="shared" si="197"/>
        <v>40</v>
      </c>
      <c r="S208" s="15">
        <f t="shared" si="198"/>
        <v>40</v>
      </c>
      <c r="T208" s="55"/>
      <c r="U208" s="56"/>
    </row>
    <row r="209" spans="1:21" s="27" customFormat="1">
      <c r="A209" s="7" t="s">
        <v>145</v>
      </c>
      <c r="B209" s="8" t="s">
        <v>53</v>
      </c>
      <c r="C209" s="9">
        <v>1</v>
      </c>
      <c r="D209" s="8" t="s">
        <v>26</v>
      </c>
      <c r="E209" s="7" t="s">
        <v>14</v>
      </c>
      <c r="F209" s="11">
        <v>4</v>
      </c>
      <c r="G209" s="11" t="s">
        <v>36</v>
      </c>
      <c r="H209" s="9">
        <v>1</v>
      </c>
      <c r="I209" s="9">
        <v>7</v>
      </c>
      <c r="J209" s="9">
        <v>12</v>
      </c>
      <c r="K209" s="9">
        <f t="shared" si="194"/>
        <v>6</v>
      </c>
      <c r="L209" s="9"/>
      <c r="M209" s="9">
        <v>60</v>
      </c>
      <c r="N209" s="12">
        <f>L209/K209</f>
        <v>0</v>
      </c>
      <c r="O209" s="13">
        <f t="shared" si="195"/>
        <v>12</v>
      </c>
      <c r="P209" s="14"/>
      <c r="Q209" s="15">
        <f t="shared" si="196"/>
        <v>0</v>
      </c>
      <c r="R209" s="16">
        <f t="shared" si="197"/>
        <v>40</v>
      </c>
      <c r="S209" s="15">
        <f t="shared" si="198"/>
        <v>40</v>
      </c>
      <c r="T209" s="31"/>
    </row>
    <row r="210" spans="1:21" s="27" customFormat="1">
      <c r="A210" s="7" t="s">
        <v>145</v>
      </c>
      <c r="B210" s="8" t="s">
        <v>53</v>
      </c>
      <c r="C210" s="9">
        <v>2</v>
      </c>
      <c r="D210" s="46" t="s">
        <v>144</v>
      </c>
      <c r="E210" s="7" t="s">
        <v>14</v>
      </c>
      <c r="F210" s="11">
        <v>4</v>
      </c>
      <c r="G210" s="11" t="s">
        <v>37</v>
      </c>
      <c r="H210" s="9">
        <v>1</v>
      </c>
      <c r="I210" s="9">
        <v>7</v>
      </c>
      <c r="J210" s="9">
        <v>12</v>
      </c>
      <c r="K210" s="9">
        <f t="shared" ref="K210" si="199">J210-I210+1</f>
        <v>6</v>
      </c>
      <c r="L210" s="9"/>
      <c r="M210" s="9">
        <v>60</v>
      </c>
      <c r="N210" s="12">
        <f t="shared" ref="N210" si="200">L210/K210</f>
        <v>0</v>
      </c>
      <c r="O210" s="13">
        <f t="shared" ref="O210" si="201">M210/5</f>
        <v>12</v>
      </c>
      <c r="P210" s="14"/>
      <c r="Q210" s="15">
        <f t="shared" si="196"/>
        <v>0</v>
      </c>
      <c r="R210" s="16">
        <f t="shared" ref="R210" si="202">IF(K210=0,0,M210/1.5)</f>
        <v>40</v>
      </c>
      <c r="S210" s="15">
        <f t="shared" ref="S210" si="203">P210+Q210+R210</f>
        <v>40</v>
      </c>
      <c r="T210" s="31"/>
    </row>
    <row r="211" spans="1:21" s="27" customFormat="1">
      <c r="A211" s="7" t="s">
        <v>145</v>
      </c>
      <c r="B211" s="8" t="s">
        <v>51</v>
      </c>
      <c r="C211" s="9">
        <v>1</v>
      </c>
      <c r="D211" s="8" t="s">
        <v>26</v>
      </c>
      <c r="E211" s="7" t="s">
        <v>14</v>
      </c>
      <c r="F211" s="11">
        <v>5</v>
      </c>
      <c r="G211" s="11" t="s">
        <v>36</v>
      </c>
      <c r="H211" s="9">
        <v>1</v>
      </c>
      <c r="I211" s="9">
        <v>1</v>
      </c>
      <c r="J211" s="9">
        <v>6</v>
      </c>
      <c r="K211" s="9">
        <f>J211-I211+1</f>
        <v>6</v>
      </c>
      <c r="L211" s="9"/>
      <c r="M211" s="9">
        <v>60</v>
      </c>
      <c r="N211" s="12">
        <f>L211/K211</f>
        <v>0</v>
      </c>
      <c r="O211" s="13">
        <f>M211/5</f>
        <v>12</v>
      </c>
      <c r="P211" s="14"/>
      <c r="Q211" s="15">
        <f t="shared" si="196"/>
        <v>0</v>
      </c>
      <c r="R211" s="16">
        <f>IF(K211=0,0,M211/1.5)</f>
        <v>40</v>
      </c>
      <c r="S211" s="15">
        <f>P211+Q211+R211</f>
        <v>40</v>
      </c>
      <c r="T211" s="55"/>
      <c r="U211" s="56"/>
    </row>
    <row r="212" spans="1:21" s="28" customFormat="1">
      <c r="A212" s="7" t="s">
        <v>145</v>
      </c>
      <c r="B212" s="8" t="s">
        <v>51</v>
      </c>
      <c r="C212" s="9">
        <v>2</v>
      </c>
      <c r="D212" s="8" t="s">
        <v>26</v>
      </c>
      <c r="E212" s="7" t="s">
        <v>14</v>
      </c>
      <c r="F212" s="11">
        <v>5</v>
      </c>
      <c r="G212" s="11" t="s">
        <v>37</v>
      </c>
      <c r="H212" s="9">
        <v>1</v>
      </c>
      <c r="I212" s="9">
        <v>1</v>
      </c>
      <c r="J212" s="9">
        <v>6</v>
      </c>
      <c r="K212" s="9">
        <f>J212-I212+1</f>
        <v>6</v>
      </c>
      <c r="L212" s="9"/>
      <c r="M212" s="9">
        <v>60</v>
      </c>
      <c r="N212" s="12">
        <f>L212/K212</f>
        <v>0</v>
      </c>
      <c r="O212" s="13">
        <f>M212/5</f>
        <v>12</v>
      </c>
      <c r="P212" s="14"/>
      <c r="Q212" s="15">
        <f t="shared" si="196"/>
        <v>0</v>
      </c>
      <c r="R212" s="16">
        <f>IF(K212=0,0,M212/1.5)</f>
        <v>40</v>
      </c>
      <c r="S212" s="15">
        <f>P212+Q212+R212</f>
        <v>40</v>
      </c>
      <c r="T212" s="55"/>
      <c r="U212" s="56"/>
    </row>
    <row r="213" spans="1:21" s="27" customFormat="1">
      <c r="A213" s="7" t="s">
        <v>145</v>
      </c>
      <c r="B213" s="8" t="s">
        <v>53</v>
      </c>
      <c r="C213" s="9">
        <v>1</v>
      </c>
      <c r="D213" s="8" t="s">
        <v>26</v>
      </c>
      <c r="E213" s="7" t="s">
        <v>14</v>
      </c>
      <c r="F213" s="11">
        <v>5</v>
      </c>
      <c r="G213" s="11" t="s">
        <v>36</v>
      </c>
      <c r="H213" s="9">
        <v>1</v>
      </c>
      <c r="I213" s="9">
        <v>7</v>
      </c>
      <c r="J213" s="9">
        <v>12</v>
      </c>
      <c r="K213" s="9">
        <f>J213-I213+1</f>
        <v>6</v>
      </c>
      <c r="L213" s="9"/>
      <c r="M213" s="9">
        <v>60</v>
      </c>
      <c r="N213" s="12">
        <f>L213/K213</f>
        <v>0</v>
      </c>
      <c r="O213" s="13">
        <f>M213/5</f>
        <v>12</v>
      </c>
      <c r="P213" s="14"/>
      <c r="Q213" s="15">
        <f t="shared" si="196"/>
        <v>0</v>
      </c>
      <c r="R213" s="16">
        <f>IF(K213=0,0,M213/1.5)</f>
        <v>40</v>
      </c>
      <c r="S213" s="15">
        <f>P213+Q213+R213</f>
        <v>40</v>
      </c>
      <c r="T213" s="31"/>
    </row>
    <row r="214" spans="1:21" s="27" customFormat="1">
      <c r="A214" s="7" t="s">
        <v>145</v>
      </c>
      <c r="B214" s="8" t="s">
        <v>53</v>
      </c>
      <c r="C214" s="9">
        <v>2</v>
      </c>
      <c r="D214" s="46" t="s">
        <v>144</v>
      </c>
      <c r="E214" s="7" t="s">
        <v>14</v>
      </c>
      <c r="F214" s="11">
        <v>5</v>
      </c>
      <c r="G214" s="11" t="s">
        <v>37</v>
      </c>
      <c r="H214" s="9">
        <v>1</v>
      </c>
      <c r="I214" s="9">
        <v>7</v>
      </c>
      <c r="J214" s="9">
        <v>12</v>
      </c>
      <c r="K214" s="9">
        <f t="shared" ref="K214" si="204">J214-I214+1</f>
        <v>6</v>
      </c>
      <c r="L214" s="9"/>
      <c r="M214" s="9">
        <v>60</v>
      </c>
      <c r="N214" s="12">
        <f t="shared" ref="N214" si="205">L214/K214</f>
        <v>0</v>
      </c>
      <c r="O214" s="13">
        <f t="shared" ref="O214" si="206">M214/5</f>
        <v>12</v>
      </c>
      <c r="P214" s="14"/>
      <c r="Q214" s="15">
        <f t="shared" si="196"/>
        <v>0</v>
      </c>
      <c r="R214" s="16">
        <f t="shared" ref="R214" si="207">IF(K214=0,0,M214/1.5)</f>
        <v>40</v>
      </c>
      <c r="S214" s="15">
        <f t="shared" ref="S214" si="208">P214+Q214+R214</f>
        <v>40</v>
      </c>
      <c r="T214" s="31"/>
    </row>
    <row r="215" spans="1:21" s="27" customFormat="1">
      <c r="A215" s="7" t="s">
        <v>145</v>
      </c>
      <c r="B215" s="8" t="s">
        <v>76</v>
      </c>
      <c r="C215" s="9">
        <v>1</v>
      </c>
      <c r="D215" s="8" t="s">
        <v>38</v>
      </c>
      <c r="E215" s="7" t="s">
        <v>131</v>
      </c>
      <c r="F215" s="11">
        <v>6</v>
      </c>
      <c r="G215" s="11" t="s">
        <v>36</v>
      </c>
      <c r="H215" s="9">
        <v>1</v>
      </c>
      <c r="I215" s="9">
        <v>2</v>
      </c>
      <c r="J215" s="9">
        <v>11</v>
      </c>
      <c r="K215" s="9">
        <f>J215-I215+1</f>
        <v>10</v>
      </c>
      <c r="L215" s="9"/>
      <c r="M215" s="9">
        <v>120</v>
      </c>
      <c r="N215" s="12">
        <f>L215/K215</f>
        <v>0</v>
      </c>
      <c r="O215" s="13">
        <f>M215/5</f>
        <v>24</v>
      </c>
      <c r="P215" s="14"/>
      <c r="Q215" s="15">
        <f t="shared" si="196"/>
        <v>0</v>
      </c>
      <c r="R215" s="16">
        <f>IF(K215=0,0,M215/1.5)</f>
        <v>80</v>
      </c>
      <c r="S215" s="15">
        <f>P215+Q215+R215</f>
        <v>80</v>
      </c>
      <c r="T215" s="55"/>
    </row>
    <row r="216" spans="1:21" s="27" customFormat="1">
      <c r="A216" s="7" t="s">
        <v>145</v>
      </c>
      <c r="B216" s="8" t="s">
        <v>79</v>
      </c>
      <c r="C216" s="9">
        <v>2</v>
      </c>
      <c r="D216" s="8" t="s">
        <v>26</v>
      </c>
      <c r="E216" s="7" t="s">
        <v>131</v>
      </c>
      <c r="F216" s="11">
        <v>6</v>
      </c>
      <c r="G216" s="11" t="s">
        <v>37</v>
      </c>
      <c r="H216" s="9">
        <v>2</v>
      </c>
      <c r="I216" s="9">
        <v>2</v>
      </c>
      <c r="J216" s="9">
        <v>11</v>
      </c>
      <c r="K216" s="9">
        <f>J216-I216+1</f>
        <v>10</v>
      </c>
      <c r="L216" s="9"/>
      <c r="M216" s="9">
        <v>120</v>
      </c>
      <c r="N216" s="12">
        <f>L216/K216</f>
        <v>0</v>
      </c>
      <c r="O216" s="13">
        <f>M216/5</f>
        <v>24</v>
      </c>
      <c r="P216" s="14"/>
      <c r="Q216" s="15">
        <f t="shared" si="196"/>
        <v>0</v>
      </c>
      <c r="R216" s="16">
        <f>IF(K216=0,0,M216/1.5)</f>
        <v>80</v>
      </c>
      <c r="S216" s="15">
        <f>P216+Q216+R216</f>
        <v>80</v>
      </c>
    </row>
    <row r="217" spans="1:21" s="27" customFormat="1">
      <c r="A217" s="7" t="s">
        <v>145</v>
      </c>
      <c r="B217" s="8" t="s">
        <v>76</v>
      </c>
      <c r="C217" s="9">
        <v>1</v>
      </c>
      <c r="D217" s="8" t="s">
        <v>38</v>
      </c>
      <c r="E217" s="7" t="s">
        <v>131</v>
      </c>
      <c r="F217" s="11">
        <v>7</v>
      </c>
      <c r="G217" s="11" t="s">
        <v>36</v>
      </c>
      <c r="H217" s="9">
        <v>1</v>
      </c>
      <c r="I217" s="9">
        <v>2</v>
      </c>
      <c r="J217" s="9">
        <v>11</v>
      </c>
      <c r="K217" s="9">
        <f>J217-I217+1</f>
        <v>10</v>
      </c>
      <c r="L217" s="9"/>
      <c r="M217" s="9">
        <v>120</v>
      </c>
      <c r="N217" s="12">
        <f>L217/K217</f>
        <v>0</v>
      </c>
      <c r="O217" s="13">
        <f>M217/5</f>
        <v>24</v>
      </c>
      <c r="P217" s="14"/>
      <c r="Q217" s="15">
        <f t="shared" si="196"/>
        <v>0</v>
      </c>
      <c r="R217" s="16">
        <f>IF(K217=0,0,M217/1.5)</f>
        <v>80</v>
      </c>
      <c r="S217" s="15">
        <f>P217+Q217+R217</f>
        <v>80</v>
      </c>
      <c r="T217" s="55"/>
    </row>
    <row r="218" spans="1:21" s="27" customFormat="1">
      <c r="A218" s="7" t="s">
        <v>145</v>
      </c>
      <c r="B218" s="8" t="s">
        <v>79</v>
      </c>
      <c r="C218" s="9">
        <v>2</v>
      </c>
      <c r="D218" s="8" t="s">
        <v>26</v>
      </c>
      <c r="E218" s="7" t="s">
        <v>131</v>
      </c>
      <c r="F218" s="11">
        <v>7</v>
      </c>
      <c r="G218" s="11" t="s">
        <v>37</v>
      </c>
      <c r="H218" s="9">
        <v>2</v>
      </c>
      <c r="I218" s="9">
        <v>2</v>
      </c>
      <c r="J218" s="9">
        <v>11</v>
      </c>
      <c r="K218" s="9">
        <f>J218-I218+1</f>
        <v>10</v>
      </c>
      <c r="L218" s="9"/>
      <c r="M218" s="9">
        <v>120</v>
      </c>
      <c r="N218" s="12">
        <f>L218/K218</f>
        <v>0</v>
      </c>
      <c r="O218" s="13">
        <f>M218/5</f>
        <v>24</v>
      </c>
      <c r="P218" s="14"/>
      <c r="Q218" s="15">
        <f t="shared" si="196"/>
        <v>0</v>
      </c>
      <c r="R218" s="16">
        <f>IF(K218=0,0,M218/1.5)</f>
        <v>80</v>
      </c>
      <c r="S218" s="15">
        <f>P218+Q218+R218</f>
        <v>80</v>
      </c>
    </row>
    <row r="219" spans="1:21" s="27" customFormat="1" ht="25.5">
      <c r="A219" s="3" t="s">
        <v>15</v>
      </c>
      <c r="B219" s="3" t="s">
        <v>16</v>
      </c>
      <c r="C219" s="4" t="s">
        <v>0</v>
      </c>
      <c r="D219" s="3" t="s">
        <v>17</v>
      </c>
      <c r="E219" s="3" t="s">
        <v>18</v>
      </c>
      <c r="F219" s="3" t="s">
        <v>19</v>
      </c>
      <c r="G219" s="3" t="s">
        <v>20</v>
      </c>
      <c r="H219" s="4" t="s">
        <v>1</v>
      </c>
      <c r="I219" s="3" t="s">
        <v>21</v>
      </c>
      <c r="J219" s="3" t="s">
        <v>22</v>
      </c>
      <c r="K219" s="4" t="s">
        <v>2</v>
      </c>
      <c r="L219" s="3" t="s">
        <v>33</v>
      </c>
      <c r="M219" s="3" t="s">
        <v>34</v>
      </c>
      <c r="N219" s="5" t="s">
        <v>3</v>
      </c>
      <c r="O219" s="5" t="s">
        <v>4</v>
      </c>
      <c r="P219" s="4" t="s">
        <v>32</v>
      </c>
      <c r="Q219" s="3" t="s">
        <v>5</v>
      </c>
      <c r="R219" s="3" t="s">
        <v>6</v>
      </c>
      <c r="S219" s="6" t="s">
        <v>7</v>
      </c>
      <c r="T219" s="84" t="s">
        <v>105</v>
      </c>
      <c r="U219" s="84" t="s">
        <v>106</v>
      </c>
    </row>
    <row r="220" spans="1:21" s="48" customFormat="1">
      <c r="A220" s="45"/>
      <c r="B220" s="46" t="s">
        <v>63</v>
      </c>
      <c r="C220" s="47"/>
      <c r="D220" s="46" t="s">
        <v>30</v>
      </c>
      <c r="E220" s="48" t="s">
        <v>23</v>
      </c>
      <c r="F220" s="47">
        <v>3</v>
      </c>
      <c r="G220" s="49" t="s">
        <v>72</v>
      </c>
      <c r="H220" s="47"/>
      <c r="I220" s="47">
        <v>1</v>
      </c>
      <c r="J220" s="47">
        <v>15</v>
      </c>
      <c r="K220" s="47">
        <f>J220-I220+1</f>
        <v>15</v>
      </c>
      <c r="L220" s="47">
        <v>30</v>
      </c>
      <c r="M220" s="47"/>
      <c r="N220" s="50"/>
      <c r="O220" s="51">
        <f>M220/6</f>
        <v>0</v>
      </c>
      <c r="Q220" s="52">
        <f>IF(K220=0,0,L220)</f>
        <v>30</v>
      </c>
      <c r="R220" s="100">
        <f>IF(K220=0,0,M220/1.5)</f>
        <v>0</v>
      </c>
      <c r="S220" s="52">
        <f>P220+Q220+R220</f>
        <v>30</v>
      </c>
    </row>
    <row r="221" spans="1:21" s="27" customFormat="1" ht="25.5">
      <c r="A221" s="3" t="s">
        <v>15</v>
      </c>
      <c r="B221" s="3" t="s">
        <v>16</v>
      </c>
      <c r="C221" s="4" t="s">
        <v>0</v>
      </c>
      <c r="D221" s="3" t="s">
        <v>17</v>
      </c>
      <c r="E221" s="3" t="s">
        <v>18</v>
      </c>
      <c r="F221" s="3" t="s">
        <v>19</v>
      </c>
      <c r="G221" s="3" t="s">
        <v>20</v>
      </c>
      <c r="H221" s="4" t="s">
        <v>1</v>
      </c>
      <c r="I221" s="3" t="s">
        <v>21</v>
      </c>
      <c r="J221" s="3" t="s">
        <v>22</v>
      </c>
      <c r="K221" s="4" t="s">
        <v>2</v>
      </c>
      <c r="L221" s="3" t="s">
        <v>33</v>
      </c>
      <c r="M221" s="3" t="s">
        <v>34</v>
      </c>
      <c r="N221" s="5" t="s">
        <v>3</v>
      </c>
      <c r="O221" s="5" t="s">
        <v>4</v>
      </c>
      <c r="P221" s="4" t="s">
        <v>32</v>
      </c>
      <c r="Q221" s="3" t="s">
        <v>5</v>
      </c>
      <c r="R221" s="3" t="s">
        <v>6</v>
      </c>
      <c r="S221" s="6" t="s">
        <v>7</v>
      </c>
      <c r="T221" s="84" t="s">
        <v>105</v>
      </c>
      <c r="U221" s="84" t="s">
        <v>106</v>
      </c>
    </row>
    <row r="222" spans="1:21" s="27" customFormat="1">
      <c r="A222" s="7"/>
      <c r="B222" s="8" t="s">
        <v>53</v>
      </c>
      <c r="C222" s="9"/>
      <c r="D222" s="8" t="s">
        <v>27</v>
      </c>
      <c r="E222" s="7" t="s">
        <v>120</v>
      </c>
      <c r="F222" s="11">
        <v>3</v>
      </c>
      <c r="G222" s="11">
        <v>5</v>
      </c>
      <c r="H222" s="9"/>
      <c r="I222" s="9">
        <v>1</v>
      </c>
      <c r="J222" s="9">
        <v>15</v>
      </c>
      <c r="K222" s="9">
        <f>J222-I222+1</f>
        <v>15</v>
      </c>
      <c r="L222" s="9">
        <v>15</v>
      </c>
      <c r="M222" s="9"/>
      <c r="N222" s="12">
        <f>L222/K222</f>
        <v>1</v>
      </c>
      <c r="O222" s="13">
        <f>M222/5</f>
        <v>0</v>
      </c>
      <c r="P222" s="14"/>
      <c r="Q222" s="15">
        <f>IF(K222=0,0,L222)</f>
        <v>15</v>
      </c>
      <c r="R222" s="16">
        <f>IF(K222=0,0,M222/1.5)</f>
        <v>0</v>
      </c>
      <c r="S222" s="15">
        <f>P222+Q222+R222</f>
        <v>15</v>
      </c>
    </row>
    <row r="223" spans="1:21" s="27" customFormat="1">
      <c r="A223" s="7"/>
      <c r="B223" s="8" t="s">
        <v>51</v>
      </c>
      <c r="C223" s="9"/>
      <c r="D223" s="8" t="s">
        <v>27</v>
      </c>
      <c r="E223" s="7" t="s">
        <v>120</v>
      </c>
      <c r="F223" s="11">
        <v>3</v>
      </c>
      <c r="G223" s="11">
        <v>6</v>
      </c>
      <c r="H223" s="9"/>
      <c r="I223" s="9">
        <v>1</v>
      </c>
      <c r="J223" s="9">
        <v>15</v>
      </c>
      <c r="K223" s="9">
        <v>15</v>
      </c>
      <c r="L223" s="9">
        <v>15</v>
      </c>
      <c r="M223" s="9"/>
      <c r="N223" s="12">
        <f>L223/K223</f>
        <v>1</v>
      </c>
      <c r="O223" s="13">
        <f>M223/5</f>
        <v>0</v>
      </c>
      <c r="P223" s="14"/>
      <c r="Q223" s="15">
        <f>IF(K223=0,0,L223)</f>
        <v>15</v>
      </c>
      <c r="R223" s="16">
        <f>IF(K223=0,0,M223/1.5)</f>
        <v>0</v>
      </c>
      <c r="S223" s="15">
        <f>P223+Q223+R223</f>
        <v>15</v>
      </c>
    </row>
    <row r="224" spans="1:21" s="27" customFormat="1">
      <c r="A224" s="7"/>
      <c r="B224" s="8" t="s">
        <v>52</v>
      </c>
      <c r="C224" s="9"/>
      <c r="D224" s="8" t="s">
        <v>27</v>
      </c>
      <c r="E224" s="7" t="s">
        <v>120</v>
      </c>
      <c r="F224" s="11">
        <v>5</v>
      </c>
      <c r="G224" s="11">
        <v>5</v>
      </c>
      <c r="H224" s="9"/>
      <c r="I224" s="9">
        <v>1</v>
      </c>
      <c r="J224" s="9">
        <v>15</v>
      </c>
      <c r="K224" s="9">
        <f>J224-I224+1</f>
        <v>15</v>
      </c>
      <c r="L224" s="9">
        <v>15</v>
      </c>
      <c r="M224" s="9"/>
      <c r="N224" s="12">
        <f>L224/K224</f>
        <v>1</v>
      </c>
      <c r="O224" s="13">
        <f>M224/5</f>
        <v>0</v>
      </c>
      <c r="P224" s="14"/>
      <c r="Q224" s="15">
        <f>IF(K224=0,0,L224)</f>
        <v>15</v>
      </c>
      <c r="R224" s="16">
        <f>IF(K224=0,0,M224/1.5)</f>
        <v>0</v>
      </c>
      <c r="S224" s="15">
        <f>P224+Q224+R224</f>
        <v>15</v>
      </c>
    </row>
    <row r="225" spans="1:21" s="27" customFormat="1">
      <c r="A225" s="7"/>
      <c r="B225" s="8" t="s">
        <v>50</v>
      </c>
      <c r="C225" s="9"/>
      <c r="D225" s="8" t="s">
        <v>27</v>
      </c>
      <c r="E225" s="7" t="s">
        <v>120</v>
      </c>
      <c r="F225" s="11">
        <v>5</v>
      </c>
      <c r="G225" s="11">
        <v>6</v>
      </c>
      <c r="H225" s="9"/>
      <c r="I225" s="9">
        <v>1</v>
      </c>
      <c r="J225" s="9">
        <v>15</v>
      </c>
      <c r="K225" s="9">
        <f>J225-I225+1</f>
        <v>15</v>
      </c>
      <c r="L225" s="9">
        <v>15</v>
      </c>
      <c r="M225" s="9"/>
      <c r="N225" s="12">
        <f>L225/K225</f>
        <v>1</v>
      </c>
      <c r="O225" s="13">
        <f>M225/6</f>
        <v>0</v>
      </c>
      <c r="P225" s="14"/>
      <c r="Q225" s="15">
        <f>IF(K225=0,0,L225)</f>
        <v>15</v>
      </c>
      <c r="R225" s="16">
        <f>IF(K225=0,0,M225/1.5)</f>
        <v>0</v>
      </c>
      <c r="S225" s="15">
        <f>P225+Q225+R225</f>
        <v>15</v>
      </c>
      <c r="T225" s="26"/>
      <c r="U225" s="26"/>
    </row>
    <row r="226" spans="1:21" s="27" customFormat="1" ht="18.75">
      <c r="A226" s="7"/>
      <c r="B226" s="8"/>
      <c r="C226" s="9"/>
      <c r="D226" s="8"/>
      <c r="E226" s="7"/>
      <c r="F226" s="11"/>
      <c r="G226" s="11"/>
      <c r="H226" s="9"/>
      <c r="I226" s="9"/>
      <c r="J226" s="9"/>
      <c r="K226" s="9"/>
      <c r="L226" s="9"/>
      <c r="M226" s="9"/>
      <c r="N226" s="12"/>
      <c r="O226" s="13"/>
      <c r="P226" s="14"/>
      <c r="Q226" s="15"/>
      <c r="R226" s="15" t="s">
        <v>107</v>
      </c>
      <c r="S226" s="92">
        <f>SUM(S222:S225)</f>
        <v>60</v>
      </c>
      <c r="T226" s="94">
        <v>290</v>
      </c>
      <c r="U226" s="94">
        <f>S226-T226</f>
        <v>-230</v>
      </c>
    </row>
    <row r="227" spans="1:21" s="27" customFormat="1" ht="25.5">
      <c r="A227" s="3" t="s">
        <v>15</v>
      </c>
      <c r="B227" s="3" t="s">
        <v>16</v>
      </c>
      <c r="C227" s="4" t="s">
        <v>0</v>
      </c>
      <c r="D227" s="3" t="s">
        <v>17</v>
      </c>
      <c r="E227" s="3" t="s">
        <v>18</v>
      </c>
      <c r="F227" s="3" t="s">
        <v>19</v>
      </c>
      <c r="G227" s="3" t="s">
        <v>20</v>
      </c>
      <c r="H227" s="4" t="s">
        <v>1</v>
      </c>
      <c r="I227" s="3" t="s">
        <v>21</v>
      </c>
      <c r="J227" s="3" t="s">
        <v>22</v>
      </c>
      <c r="K227" s="4" t="s">
        <v>2</v>
      </c>
      <c r="L227" s="3" t="s">
        <v>33</v>
      </c>
      <c r="M227" s="3" t="s">
        <v>34</v>
      </c>
      <c r="N227" s="5" t="s">
        <v>3</v>
      </c>
      <c r="O227" s="5" t="s">
        <v>4</v>
      </c>
      <c r="P227" s="4" t="s">
        <v>32</v>
      </c>
      <c r="Q227" s="3" t="s">
        <v>5</v>
      </c>
      <c r="R227" s="3" t="s">
        <v>6</v>
      </c>
      <c r="S227" s="6" t="s">
        <v>7</v>
      </c>
      <c r="T227" s="84" t="s">
        <v>105</v>
      </c>
      <c r="U227" s="84" t="s">
        <v>106</v>
      </c>
    </row>
    <row r="228" spans="1:21" s="27" customFormat="1">
      <c r="A228" s="7"/>
      <c r="B228" s="8" t="s">
        <v>51</v>
      </c>
      <c r="C228" s="9"/>
      <c r="D228" s="8" t="s">
        <v>13</v>
      </c>
      <c r="E228" s="10" t="s">
        <v>130</v>
      </c>
      <c r="F228" s="11">
        <v>3</v>
      </c>
      <c r="G228" s="11">
        <v>5</v>
      </c>
      <c r="H228" s="9"/>
      <c r="I228" s="9">
        <v>1</v>
      </c>
      <c r="J228" s="9">
        <v>15</v>
      </c>
      <c r="K228" s="9">
        <v>15</v>
      </c>
      <c r="L228" s="9">
        <v>15</v>
      </c>
      <c r="M228" s="9"/>
      <c r="N228" s="12">
        <f t="shared" ref="N228:N231" si="209">L228/K228</f>
        <v>1</v>
      </c>
      <c r="O228" s="13">
        <f>M228/5</f>
        <v>0</v>
      </c>
      <c r="P228" s="14"/>
      <c r="Q228" s="15">
        <f t="shared" ref="Q228:Q231" si="210">IF(K228=0,0,L228)</f>
        <v>15</v>
      </c>
      <c r="R228" s="16">
        <f t="shared" ref="R228:R231" si="211">IF(K228=0,0,M228/1.5)</f>
        <v>0</v>
      </c>
      <c r="S228" s="15">
        <f t="shared" ref="S228:S231" si="212">P228+Q228+R228</f>
        <v>15</v>
      </c>
    </row>
    <row r="229" spans="1:21" s="27" customFormat="1">
      <c r="A229" s="7"/>
      <c r="B229" s="8" t="s">
        <v>53</v>
      </c>
      <c r="C229" s="9"/>
      <c r="D229" s="8" t="s">
        <v>13</v>
      </c>
      <c r="E229" s="10" t="s">
        <v>130</v>
      </c>
      <c r="F229" s="11">
        <v>3</v>
      </c>
      <c r="G229" s="11">
        <v>6</v>
      </c>
      <c r="H229" s="9"/>
      <c r="I229" s="9">
        <v>1</v>
      </c>
      <c r="J229" s="9">
        <v>15</v>
      </c>
      <c r="K229" s="9">
        <v>15</v>
      </c>
      <c r="L229" s="9">
        <v>15</v>
      </c>
      <c r="M229" s="9"/>
      <c r="N229" s="12">
        <f t="shared" si="209"/>
        <v>1</v>
      </c>
      <c r="O229" s="13">
        <f>M229/5</f>
        <v>0</v>
      </c>
      <c r="P229" s="14"/>
      <c r="Q229" s="15">
        <f t="shared" si="210"/>
        <v>15</v>
      </c>
      <c r="R229" s="16">
        <f t="shared" si="211"/>
        <v>0</v>
      </c>
      <c r="S229" s="15">
        <f t="shared" si="212"/>
        <v>15</v>
      </c>
    </row>
    <row r="230" spans="1:21" s="27" customFormat="1">
      <c r="A230" s="7"/>
      <c r="B230" s="8" t="s">
        <v>50</v>
      </c>
      <c r="C230" s="9"/>
      <c r="D230" s="17" t="s">
        <v>13</v>
      </c>
      <c r="E230" s="10" t="s">
        <v>130</v>
      </c>
      <c r="F230" s="11">
        <v>5</v>
      </c>
      <c r="G230" s="11">
        <v>5</v>
      </c>
      <c r="H230" s="9"/>
      <c r="I230" s="9">
        <v>1</v>
      </c>
      <c r="J230" s="9">
        <v>15</v>
      </c>
      <c r="K230" s="9">
        <v>15</v>
      </c>
      <c r="L230" s="9">
        <v>15</v>
      </c>
      <c r="M230" s="9"/>
      <c r="N230" s="12">
        <f t="shared" si="209"/>
        <v>1</v>
      </c>
      <c r="O230" s="13">
        <f t="shared" ref="O230" si="213">M230/6</f>
        <v>0</v>
      </c>
      <c r="P230" s="14"/>
      <c r="Q230" s="15">
        <f t="shared" si="210"/>
        <v>15</v>
      </c>
      <c r="R230" s="16">
        <f t="shared" si="211"/>
        <v>0</v>
      </c>
      <c r="S230" s="15">
        <f t="shared" si="212"/>
        <v>15</v>
      </c>
      <c r="T230" s="26"/>
      <c r="U230" s="26"/>
    </row>
    <row r="231" spans="1:21" s="27" customFormat="1">
      <c r="A231" s="7"/>
      <c r="B231" s="8" t="s">
        <v>52</v>
      </c>
      <c r="C231" s="9"/>
      <c r="D231" s="8" t="s">
        <v>13</v>
      </c>
      <c r="E231" s="10" t="s">
        <v>130</v>
      </c>
      <c r="F231" s="11">
        <v>5</v>
      </c>
      <c r="G231" s="11">
        <v>6</v>
      </c>
      <c r="H231" s="9"/>
      <c r="I231" s="9">
        <v>1</v>
      </c>
      <c r="J231" s="9">
        <v>15</v>
      </c>
      <c r="K231" s="9">
        <v>15</v>
      </c>
      <c r="L231" s="9">
        <v>15</v>
      </c>
      <c r="M231" s="9"/>
      <c r="N231" s="12">
        <f t="shared" si="209"/>
        <v>1</v>
      </c>
      <c r="O231" s="13">
        <f>M231/5</f>
        <v>0</v>
      </c>
      <c r="P231" s="14"/>
      <c r="Q231" s="15">
        <f t="shared" si="210"/>
        <v>15</v>
      </c>
      <c r="R231" s="16">
        <f t="shared" si="211"/>
        <v>0</v>
      </c>
      <c r="S231" s="15">
        <f t="shared" si="212"/>
        <v>15</v>
      </c>
    </row>
    <row r="232" spans="1:21" s="27" customFormat="1" ht="18.75">
      <c r="A232" s="45"/>
      <c r="B232" s="8"/>
      <c r="C232" s="9"/>
      <c r="D232" s="8"/>
      <c r="E232" s="14"/>
      <c r="F232" s="24"/>
      <c r="G232" s="11"/>
      <c r="H232" s="9"/>
      <c r="I232" s="9"/>
      <c r="J232" s="9"/>
      <c r="K232" s="9"/>
      <c r="L232" s="9"/>
      <c r="M232" s="9"/>
      <c r="N232" s="12"/>
      <c r="O232" s="13"/>
      <c r="P232" s="14"/>
      <c r="Q232" s="15"/>
      <c r="R232" s="15" t="s">
        <v>107</v>
      </c>
      <c r="S232" s="92">
        <f>SUM(S3:S231)</f>
        <v>6341</v>
      </c>
      <c r="T232" s="94">
        <v>290</v>
      </c>
      <c r="U232" s="94">
        <f>S232-T232</f>
        <v>6051</v>
      </c>
    </row>
    <row r="233" spans="1:21" s="98" customFormat="1" ht="15.95" customHeight="1">
      <c r="A233" s="91"/>
      <c r="B233" s="38"/>
      <c r="C233" s="39"/>
      <c r="D233" s="38" t="s">
        <v>110</v>
      </c>
      <c r="E233" s="40"/>
      <c r="F233" s="39"/>
      <c r="G233" s="41"/>
      <c r="H233" s="39"/>
      <c r="I233" s="39"/>
      <c r="J233" s="39"/>
      <c r="K233" s="39"/>
      <c r="L233" s="39"/>
      <c r="M233" s="39"/>
      <c r="N233" s="42"/>
      <c r="O233" s="43"/>
      <c r="P233" s="40"/>
      <c r="Q233" s="44"/>
      <c r="R233" s="44"/>
      <c r="S233" s="95"/>
      <c r="T233" s="96">
        <v>90</v>
      </c>
      <c r="U233" s="97"/>
    </row>
    <row r="234" spans="1:21" s="27" customFormat="1" ht="25.5">
      <c r="A234" s="3" t="s">
        <v>15</v>
      </c>
      <c r="B234" s="3" t="s">
        <v>16</v>
      </c>
      <c r="C234" s="4" t="s">
        <v>0</v>
      </c>
      <c r="D234" s="3" t="s">
        <v>17</v>
      </c>
      <c r="E234" s="3" t="s">
        <v>18</v>
      </c>
      <c r="F234" s="3" t="s">
        <v>19</v>
      </c>
      <c r="G234" s="3" t="s">
        <v>20</v>
      </c>
      <c r="H234" s="4" t="s">
        <v>1</v>
      </c>
      <c r="I234" s="3" t="s">
        <v>21</v>
      </c>
      <c r="J234" s="3" t="s">
        <v>22</v>
      </c>
      <c r="K234" s="4" t="s">
        <v>2</v>
      </c>
      <c r="L234" s="3" t="s">
        <v>33</v>
      </c>
      <c r="M234" s="3" t="s">
        <v>34</v>
      </c>
      <c r="N234" s="5" t="s">
        <v>3</v>
      </c>
      <c r="O234" s="5" t="s">
        <v>4</v>
      </c>
      <c r="P234" s="4" t="s">
        <v>32</v>
      </c>
      <c r="Q234" s="3" t="s">
        <v>5</v>
      </c>
      <c r="R234" s="3" t="s">
        <v>6</v>
      </c>
      <c r="S234" s="6" t="s">
        <v>7</v>
      </c>
      <c r="T234" s="84" t="s">
        <v>105</v>
      </c>
      <c r="U234" s="84" t="s">
        <v>106</v>
      </c>
    </row>
    <row r="235" spans="1:21" s="27" customFormat="1">
      <c r="A235" s="7"/>
      <c r="B235" s="8" t="s">
        <v>100</v>
      </c>
      <c r="C235" s="9"/>
      <c r="D235" s="8" t="s">
        <v>49</v>
      </c>
      <c r="E235" s="14" t="s">
        <v>55</v>
      </c>
      <c r="F235" s="24">
        <v>2</v>
      </c>
      <c r="G235" s="11" t="s">
        <v>74</v>
      </c>
      <c r="H235" s="9"/>
      <c r="I235" s="9">
        <v>2</v>
      </c>
      <c r="J235" s="9">
        <v>16</v>
      </c>
      <c r="K235" s="9">
        <f t="shared" ref="K235:K240" si="214">J235-I235+1</f>
        <v>15</v>
      </c>
      <c r="L235" s="9">
        <v>30</v>
      </c>
      <c r="M235" s="9"/>
      <c r="N235" s="12"/>
      <c r="O235" s="13">
        <f t="shared" ref="O235:O240" si="215">M235/6</f>
        <v>0</v>
      </c>
      <c r="P235" s="14"/>
      <c r="Q235" s="15">
        <f t="shared" ref="Q235:Q240" si="216">IF(K235=0,0,L235)</f>
        <v>30</v>
      </c>
      <c r="R235" s="16">
        <f t="shared" ref="R235:R240" si="217">IF(K235=0,0,M235/1.5)</f>
        <v>0</v>
      </c>
      <c r="S235" s="15">
        <f t="shared" ref="S235:S240" si="218">P235+Q235+R235</f>
        <v>30</v>
      </c>
    </row>
    <row r="236" spans="1:21" s="27" customFormat="1">
      <c r="A236" s="7"/>
      <c r="B236" s="8" t="s">
        <v>65</v>
      </c>
      <c r="C236" s="9"/>
      <c r="D236" s="8" t="s">
        <v>49</v>
      </c>
      <c r="E236" s="14" t="s">
        <v>97</v>
      </c>
      <c r="F236" s="24">
        <v>4</v>
      </c>
      <c r="G236" s="11" t="s">
        <v>73</v>
      </c>
      <c r="H236" s="9"/>
      <c r="I236" s="9">
        <v>1</v>
      </c>
      <c r="J236" s="9">
        <v>15</v>
      </c>
      <c r="K236" s="9">
        <f t="shared" si="214"/>
        <v>15</v>
      </c>
      <c r="L236" s="9">
        <v>30</v>
      </c>
      <c r="M236" s="9"/>
      <c r="N236" s="12">
        <f>L236/K236</f>
        <v>2</v>
      </c>
      <c r="O236" s="13">
        <f t="shared" si="215"/>
        <v>0</v>
      </c>
      <c r="P236" s="14"/>
      <c r="Q236" s="15">
        <f t="shared" si="216"/>
        <v>30</v>
      </c>
      <c r="R236" s="16">
        <f t="shared" si="217"/>
        <v>0</v>
      </c>
      <c r="S236" s="15">
        <f t="shared" si="218"/>
        <v>30</v>
      </c>
    </row>
    <row r="237" spans="1:21" s="28" customFormat="1">
      <c r="A237" s="7"/>
      <c r="B237" s="8" t="s">
        <v>63</v>
      </c>
      <c r="C237" s="9"/>
      <c r="D237" s="8" t="s">
        <v>49</v>
      </c>
      <c r="E237" s="14" t="s">
        <v>97</v>
      </c>
      <c r="F237" s="24">
        <v>4</v>
      </c>
      <c r="G237" s="11" t="s">
        <v>72</v>
      </c>
      <c r="H237" s="9"/>
      <c r="I237" s="9">
        <v>1</v>
      </c>
      <c r="J237" s="9">
        <v>15</v>
      </c>
      <c r="K237" s="9">
        <f t="shared" si="214"/>
        <v>15</v>
      </c>
      <c r="L237" s="9">
        <v>30</v>
      </c>
      <c r="M237" s="9"/>
      <c r="N237" s="12">
        <f>L237/K237</f>
        <v>2</v>
      </c>
      <c r="O237" s="13">
        <f t="shared" si="215"/>
        <v>0</v>
      </c>
      <c r="P237" s="14"/>
      <c r="Q237" s="15">
        <f t="shared" si="216"/>
        <v>30</v>
      </c>
      <c r="R237" s="16">
        <f t="shared" si="217"/>
        <v>0</v>
      </c>
      <c r="S237" s="15">
        <f t="shared" si="218"/>
        <v>30</v>
      </c>
      <c r="T237" s="27"/>
      <c r="U237" s="56"/>
    </row>
    <row r="238" spans="1:21" s="27" customFormat="1">
      <c r="A238" s="7"/>
      <c r="B238" s="8" t="s">
        <v>64</v>
      </c>
      <c r="C238" s="9"/>
      <c r="D238" s="8" t="s">
        <v>49</v>
      </c>
      <c r="E238" s="14" t="s">
        <v>97</v>
      </c>
      <c r="F238" s="24">
        <v>4</v>
      </c>
      <c r="G238" s="11" t="s">
        <v>74</v>
      </c>
      <c r="H238" s="9"/>
      <c r="I238" s="9">
        <v>1</v>
      </c>
      <c r="J238" s="9">
        <v>15</v>
      </c>
      <c r="K238" s="9">
        <f t="shared" si="214"/>
        <v>15</v>
      </c>
      <c r="L238" s="9">
        <v>30</v>
      </c>
      <c r="M238" s="9"/>
      <c r="N238" s="12">
        <f>L238/K238</f>
        <v>2</v>
      </c>
      <c r="O238" s="13">
        <f t="shared" si="215"/>
        <v>0</v>
      </c>
      <c r="P238" s="14"/>
      <c r="Q238" s="15">
        <f t="shared" si="216"/>
        <v>30</v>
      </c>
      <c r="R238" s="16">
        <f t="shared" si="217"/>
        <v>0</v>
      </c>
      <c r="S238" s="15">
        <f t="shared" si="218"/>
        <v>30</v>
      </c>
    </row>
    <row r="239" spans="1:21" s="27" customFormat="1">
      <c r="A239" s="7"/>
      <c r="B239" s="8" t="s">
        <v>67</v>
      </c>
      <c r="C239" s="9"/>
      <c r="D239" s="8" t="s">
        <v>49</v>
      </c>
      <c r="E239" s="14" t="s">
        <v>97</v>
      </c>
      <c r="F239" s="24">
        <v>5</v>
      </c>
      <c r="G239" s="11" t="s">
        <v>73</v>
      </c>
      <c r="H239" s="9"/>
      <c r="I239" s="9">
        <v>1</v>
      </c>
      <c r="J239" s="9">
        <v>15</v>
      </c>
      <c r="K239" s="9">
        <f t="shared" si="214"/>
        <v>15</v>
      </c>
      <c r="L239" s="9">
        <v>30</v>
      </c>
      <c r="M239" s="9"/>
      <c r="N239" s="12">
        <f>L239/K239</f>
        <v>2</v>
      </c>
      <c r="O239" s="13">
        <f t="shared" si="215"/>
        <v>0</v>
      </c>
      <c r="P239" s="14"/>
      <c r="Q239" s="15">
        <f t="shared" si="216"/>
        <v>30</v>
      </c>
      <c r="R239" s="16">
        <f t="shared" si="217"/>
        <v>0</v>
      </c>
      <c r="S239" s="15">
        <f t="shared" si="218"/>
        <v>30</v>
      </c>
    </row>
    <row r="240" spans="1:21" s="27" customFormat="1">
      <c r="A240" s="81"/>
      <c r="B240" s="8" t="s">
        <v>101</v>
      </c>
      <c r="C240" s="9"/>
      <c r="D240" s="8" t="s">
        <v>49</v>
      </c>
      <c r="E240" s="14" t="s">
        <v>55</v>
      </c>
      <c r="F240" s="24">
        <v>5</v>
      </c>
      <c r="G240" s="11" t="s">
        <v>102</v>
      </c>
      <c r="H240" s="9"/>
      <c r="I240" s="9">
        <v>2</v>
      </c>
      <c r="J240" s="9">
        <v>16</v>
      </c>
      <c r="K240" s="9">
        <f t="shared" si="214"/>
        <v>15</v>
      </c>
      <c r="L240" s="9">
        <v>30</v>
      </c>
      <c r="M240" s="9"/>
      <c r="N240" s="12"/>
      <c r="O240" s="13">
        <f t="shared" si="215"/>
        <v>0</v>
      </c>
      <c r="P240" s="14"/>
      <c r="Q240" s="15">
        <f t="shared" si="216"/>
        <v>30</v>
      </c>
      <c r="R240" s="16">
        <f t="shared" si="217"/>
        <v>0</v>
      </c>
      <c r="S240" s="15">
        <f t="shared" si="218"/>
        <v>30</v>
      </c>
      <c r="U240" s="85"/>
    </row>
    <row r="241" spans="1:21" s="27" customFormat="1" ht="18.75">
      <c r="A241" s="81"/>
      <c r="B241" s="8"/>
      <c r="C241" s="9"/>
      <c r="D241" s="8"/>
      <c r="E241" s="14"/>
      <c r="F241" s="24"/>
      <c r="G241" s="11"/>
      <c r="H241" s="9"/>
      <c r="I241" s="9"/>
      <c r="J241" s="9"/>
      <c r="K241" s="9"/>
      <c r="L241" s="9"/>
      <c r="M241" s="9"/>
      <c r="N241" s="12"/>
      <c r="O241" s="13"/>
      <c r="P241" s="14"/>
      <c r="Q241" s="15"/>
      <c r="R241" s="15" t="s">
        <v>107</v>
      </c>
      <c r="S241" s="92">
        <f>SUM(S235:S240)</f>
        <v>180</v>
      </c>
      <c r="T241" s="94">
        <v>310</v>
      </c>
      <c r="U241" s="94">
        <f>S241-T241</f>
        <v>-130</v>
      </c>
    </row>
    <row r="242" spans="1:21" s="27" customFormat="1" ht="25.5">
      <c r="A242" s="3" t="s">
        <v>15</v>
      </c>
      <c r="B242" s="3" t="s">
        <v>16</v>
      </c>
      <c r="C242" s="4" t="s">
        <v>0</v>
      </c>
      <c r="D242" s="3" t="s">
        <v>17</v>
      </c>
      <c r="E242" s="3" t="s">
        <v>18</v>
      </c>
      <c r="F242" s="3" t="s">
        <v>19</v>
      </c>
      <c r="G242" s="3" t="s">
        <v>20</v>
      </c>
      <c r="H242" s="4" t="s">
        <v>1</v>
      </c>
      <c r="I242" s="3" t="s">
        <v>21</v>
      </c>
      <c r="J242" s="3" t="s">
        <v>22</v>
      </c>
      <c r="K242" s="4" t="s">
        <v>2</v>
      </c>
      <c r="L242" s="3" t="s">
        <v>33</v>
      </c>
      <c r="M242" s="3" t="s">
        <v>34</v>
      </c>
      <c r="N242" s="5" t="s">
        <v>3</v>
      </c>
      <c r="O242" s="5" t="s">
        <v>4</v>
      </c>
      <c r="P242" s="4" t="s">
        <v>32</v>
      </c>
      <c r="Q242" s="3" t="s">
        <v>5</v>
      </c>
      <c r="R242" s="3" t="s">
        <v>6</v>
      </c>
      <c r="S242" s="6" t="s">
        <v>7</v>
      </c>
      <c r="T242" s="84" t="s">
        <v>105</v>
      </c>
      <c r="U242" s="84" t="s">
        <v>106</v>
      </c>
    </row>
    <row r="243" spans="1:21" s="28" customFormat="1">
      <c r="A243" s="7"/>
      <c r="B243" s="8" t="s">
        <v>65</v>
      </c>
      <c r="C243" s="9"/>
      <c r="D243" s="8" t="s">
        <v>60</v>
      </c>
      <c r="E243" s="14" t="s">
        <v>23</v>
      </c>
      <c r="F243" s="11">
        <v>3</v>
      </c>
      <c r="G243" s="11" t="s">
        <v>72</v>
      </c>
      <c r="H243" s="9"/>
      <c r="I243" s="9">
        <v>1</v>
      </c>
      <c r="J243" s="9">
        <v>15</v>
      </c>
      <c r="K243" s="9">
        <f t="shared" ref="K243:K247" si="219">J243-I243+1</f>
        <v>15</v>
      </c>
      <c r="L243" s="9">
        <v>30</v>
      </c>
      <c r="M243" s="9"/>
      <c r="N243" s="12">
        <f t="shared" ref="N243:N247" si="220">L243/K243</f>
        <v>2</v>
      </c>
      <c r="O243" s="13">
        <f t="shared" ref="O243:O247" si="221">M243/6</f>
        <v>0</v>
      </c>
      <c r="P243" s="14"/>
      <c r="Q243" s="15">
        <f t="shared" ref="Q243:Q247" si="222">IF(K243=0,0,L243)</f>
        <v>30</v>
      </c>
      <c r="R243" s="16">
        <f t="shared" ref="R243:R247" si="223">IF(K243=0,0,M243/1.5)</f>
        <v>0</v>
      </c>
      <c r="S243" s="15">
        <f t="shared" ref="S243:S247" si="224">P243+Q243+R243</f>
        <v>30</v>
      </c>
      <c r="T243" s="27"/>
      <c r="U243" s="27"/>
    </row>
    <row r="244" spans="1:21" s="27" customFormat="1">
      <c r="A244" s="7"/>
      <c r="B244" s="8" t="s">
        <v>66</v>
      </c>
      <c r="C244" s="9"/>
      <c r="D244" s="8" t="s">
        <v>60</v>
      </c>
      <c r="E244" s="14" t="s">
        <v>23</v>
      </c>
      <c r="F244" s="11">
        <v>3</v>
      </c>
      <c r="G244" s="11" t="s">
        <v>74</v>
      </c>
      <c r="H244" s="9"/>
      <c r="I244" s="9">
        <v>1</v>
      </c>
      <c r="J244" s="9">
        <v>15</v>
      </c>
      <c r="K244" s="9">
        <f t="shared" si="219"/>
        <v>15</v>
      </c>
      <c r="L244" s="9">
        <v>30</v>
      </c>
      <c r="M244" s="9"/>
      <c r="N244" s="12">
        <f t="shared" si="220"/>
        <v>2</v>
      </c>
      <c r="O244" s="13">
        <f t="shared" si="221"/>
        <v>0</v>
      </c>
      <c r="P244" s="14"/>
      <c r="Q244" s="15">
        <f t="shared" si="222"/>
        <v>30</v>
      </c>
      <c r="R244" s="16">
        <f t="shared" si="223"/>
        <v>0</v>
      </c>
      <c r="S244" s="15">
        <f t="shared" si="224"/>
        <v>30</v>
      </c>
    </row>
    <row r="245" spans="1:21" s="48" customFormat="1">
      <c r="A245" s="45"/>
      <c r="B245" s="46" t="s">
        <v>64</v>
      </c>
      <c r="C245" s="47"/>
      <c r="D245" s="46" t="s">
        <v>60</v>
      </c>
      <c r="E245" s="48" t="s">
        <v>113</v>
      </c>
      <c r="F245" s="49">
        <v>4</v>
      </c>
      <c r="G245" s="49" t="s">
        <v>73</v>
      </c>
      <c r="H245" s="47"/>
      <c r="I245" s="47">
        <v>1</v>
      </c>
      <c r="J245" s="47">
        <v>15</v>
      </c>
      <c r="K245" s="47">
        <f>J245-I245+1</f>
        <v>15</v>
      </c>
      <c r="L245" s="47">
        <v>30</v>
      </c>
      <c r="M245" s="47"/>
      <c r="N245" s="50">
        <f t="shared" si="220"/>
        <v>2</v>
      </c>
      <c r="O245" s="51">
        <f>M245/6</f>
        <v>0</v>
      </c>
      <c r="Q245" s="52">
        <f t="shared" si="222"/>
        <v>30</v>
      </c>
      <c r="R245" s="100">
        <f>IF(K245=0,0,M245/1.5)</f>
        <v>0</v>
      </c>
      <c r="S245" s="52">
        <f>P245+Q245+R245</f>
        <v>30</v>
      </c>
    </row>
    <row r="246" spans="1:21" s="28" customFormat="1">
      <c r="A246" s="10"/>
      <c r="B246" s="8" t="s">
        <v>65</v>
      </c>
      <c r="C246" s="27"/>
      <c r="D246" s="8" t="s">
        <v>60</v>
      </c>
      <c r="E246" s="14" t="s">
        <v>113</v>
      </c>
      <c r="F246" s="11">
        <v>4</v>
      </c>
      <c r="G246" s="11" t="s">
        <v>72</v>
      </c>
      <c r="H246" s="9"/>
      <c r="I246" s="9">
        <v>1</v>
      </c>
      <c r="J246" s="9">
        <v>15</v>
      </c>
      <c r="K246" s="9">
        <f t="shared" si="219"/>
        <v>15</v>
      </c>
      <c r="L246" s="9">
        <v>30</v>
      </c>
      <c r="M246" s="9"/>
      <c r="N246" s="12">
        <f t="shared" si="220"/>
        <v>2</v>
      </c>
      <c r="O246" s="13">
        <f t="shared" si="221"/>
        <v>0</v>
      </c>
      <c r="P246" s="14"/>
      <c r="Q246" s="15">
        <f t="shared" si="222"/>
        <v>30</v>
      </c>
      <c r="R246" s="16">
        <f t="shared" si="223"/>
        <v>0</v>
      </c>
      <c r="S246" s="15">
        <f t="shared" si="224"/>
        <v>30</v>
      </c>
      <c r="T246" s="27"/>
      <c r="U246" s="27"/>
    </row>
    <row r="247" spans="1:21" s="27" customFormat="1">
      <c r="A247" s="7"/>
      <c r="B247" s="8" t="s">
        <v>63</v>
      </c>
      <c r="C247" s="9"/>
      <c r="D247" s="8" t="s">
        <v>60</v>
      </c>
      <c r="E247" s="14" t="s">
        <v>113</v>
      </c>
      <c r="F247" s="24">
        <v>4</v>
      </c>
      <c r="G247" s="11" t="s">
        <v>74</v>
      </c>
      <c r="H247" s="9"/>
      <c r="I247" s="9">
        <v>1</v>
      </c>
      <c r="J247" s="9">
        <v>15</v>
      </c>
      <c r="K247" s="9">
        <f t="shared" si="219"/>
        <v>15</v>
      </c>
      <c r="L247" s="9">
        <v>30</v>
      </c>
      <c r="M247" s="9"/>
      <c r="N247" s="12">
        <f t="shared" si="220"/>
        <v>2</v>
      </c>
      <c r="O247" s="13">
        <f t="shared" si="221"/>
        <v>0</v>
      </c>
      <c r="P247" s="14"/>
      <c r="Q247" s="15">
        <f t="shared" si="222"/>
        <v>30</v>
      </c>
      <c r="R247" s="16">
        <f t="shared" si="223"/>
        <v>0</v>
      </c>
      <c r="S247" s="15">
        <f t="shared" si="224"/>
        <v>30</v>
      </c>
    </row>
    <row r="248" spans="1:21" s="28" customFormat="1" ht="18.75">
      <c r="A248" s="7"/>
      <c r="B248" s="8"/>
      <c r="C248" s="9"/>
      <c r="D248" s="8"/>
      <c r="E248" s="14"/>
      <c r="F248" s="11"/>
      <c r="G248" s="11"/>
      <c r="H248" s="9"/>
      <c r="I248" s="9"/>
      <c r="J248" s="9"/>
      <c r="K248" s="9"/>
      <c r="L248" s="9"/>
      <c r="M248" s="9"/>
      <c r="N248" s="12"/>
      <c r="O248" s="13"/>
      <c r="P248" s="14"/>
      <c r="Q248" s="15"/>
      <c r="R248" s="15" t="s">
        <v>107</v>
      </c>
      <c r="S248" s="92">
        <f>SUM(S20:S247)</f>
        <v>12622</v>
      </c>
      <c r="T248" s="94">
        <v>310</v>
      </c>
      <c r="U248" s="94">
        <f>S248-T248</f>
        <v>12312</v>
      </c>
    </row>
    <row r="249" spans="1:21" s="27" customFormat="1" ht="25.5">
      <c r="A249" s="3" t="s">
        <v>15</v>
      </c>
      <c r="B249" s="3" t="s">
        <v>16</v>
      </c>
      <c r="C249" s="4" t="s">
        <v>0</v>
      </c>
      <c r="D249" s="3" t="s">
        <v>17</v>
      </c>
      <c r="E249" s="3" t="s">
        <v>18</v>
      </c>
      <c r="F249" s="3" t="s">
        <v>19</v>
      </c>
      <c r="G249" s="3" t="s">
        <v>20</v>
      </c>
      <c r="H249" s="4" t="s">
        <v>1</v>
      </c>
      <c r="I249" s="3" t="s">
        <v>21</v>
      </c>
      <c r="J249" s="3" t="s">
        <v>22</v>
      </c>
      <c r="K249" s="4" t="s">
        <v>2</v>
      </c>
      <c r="L249" s="3" t="s">
        <v>33</v>
      </c>
      <c r="M249" s="3" t="s">
        <v>34</v>
      </c>
      <c r="N249" s="5" t="s">
        <v>3</v>
      </c>
      <c r="O249" s="5" t="s">
        <v>4</v>
      </c>
      <c r="P249" s="4" t="s">
        <v>32</v>
      </c>
      <c r="Q249" s="3" t="s">
        <v>5</v>
      </c>
      <c r="R249" s="3" t="s">
        <v>6</v>
      </c>
      <c r="S249" s="6" t="s">
        <v>7</v>
      </c>
      <c r="T249" s="84" t="s">
        <v>105</v>
      </c>
      <c r="U249" s="84" t="s">
        <v>106</v>
      </c>
    </row>
    <row r="250" spans="1:21" s="27" customFormat="1">
      <c r="A250" s="7"/>
      <c r="B250" s="8" t="s">
        <v>63</v>
      </c>
      <c r="C250" s="9"/>
      <c r="D250" s="8" t="s">
        <v>28</v>
      </c>
      <c r="E250" s="14" t="s">
        <v>115</v>
      </c>
      <c r="F250" s="24">
        <v>4</v>
      </c>
      <c r="G250" s="11" t="s">
        <v>73</v>
      </c>
      <c r="H250" s="9"/>
      <c r="I250" s="9">
        <v>1</v>
      </c>
      <c r="J250" s="9">
        <v>15</v>
      </c>
      <c r="K250" s="9">
        <f t="shared" ref="K250:K253" si="225">J250-I250+1</f>
        <v>15</v>
      </c>
      <c r="L250" s="9">
        <v>30</v>
      </c>
      <c r="M250" s="9"/>
      <c r="N250" s="12">
        <f t="shared" ref="N250:N253" si="226">L250/K250</f>
        <v>2</v>
      </c>
      <c r="O250" s="13">
        <f t="shared" ref="O250:O253" si="227">M250/6</f>
        <v>0</v>
      </c>
      <c r="P250" s="14"/>
      <c r="Q250" s="15">
        <f t="shared" ref="Q250:Q253" si="228">IF(K250=0,0,L250)</f>
        <v>30</v>
      </c>
      <c r="R250" s="16">
        <f t="shared" ref="R250:R253" si="229">IF(K250=0,0,M250/1.5)</f>
        <v>0</v>
      </c>
      <c r="S250" s="15">
        <f t="shared" ref="S250:S253" si="230">P250+Q250+R250</f>
        <v>30</v>
      </c>
    </row>
    <row r="251" spans="1:21" s="27" customFormat="1">
      <c r="A251" s="7"/>
      <c r="B251" s="8" t="s">
        <v>64</v>
      </c>
      <c r="C251" s="9"/>
      <c r="D251" s="8" t="s">
        <v>28</v>
      </c>
      <c r="E251" s="14" t="s">
        <v>115</v>
      </c>
      <c r="F251" s="24">
        <v>4</v>
      </c>
      <c r="G251" s="11" t="s">
        <v>72</v>
      </c>
      <c r="H251" s="9"/>
      <c r="I251" s="9">
        <v>1</v>
      </c>
      <c r="J251" s="9">
        <v>15</v>
      </c>
      <c r="K251" s="9">
        <f t="shared" si="225"/>
        <v>15</v>
      </c>
      <c r="L251" s="9">
        <v>30</v>
      </c>
      <c r="M251" s="9"/>
      <c r="N251" s="12">
        <f t="shared" si="226"/>
        <v>2</v>
      </c>
      <c r="O251" s="13">
        <f t="shared" si="227"/>
        <v>0</v>
      </c>
      <c r="P251" s="14"/>
      <c r="Q251" s="15">
        <f t="shared" si="228"/>
        <v>30</v>
      </c>
      <c r="R251" s="16">
        <f t="shared" si="229"/>
        <v>0</v>
      </c>
      <c r="S251" s="15">
        <f t="shared" si="230"/>
        <v>30</v>
      </c>
    </row>
    <row r="252" spans="1:21" s="27" customFormat="1">
      <c r="A252" s="7"/>
      <c r="B252" s="8" t="s">
        <v>65</v>
      </c>
      <c r="C252" s="9"/>
      <c r="D252" s="8" t="s">
        <v>28</v>
      </c>
      <c r="E252" s="14" t="s">
        <v>115</v>
      </c>
      <c r="F252" s="24">
        <v>4</v>
      </c>
      <c r="G252" s="11" t="s">
        <v>74</v>
      </c>
      <c r="H252" s="9"/>
      <c r="I252" s="9">
        <v>1</v>
      </c>
      <c r="J252" s="9">
        <v>15</v>
      </c>
      <c r="K252" s="9">
        <f t="shared" si="225"/>
        <v>15</v>
      </c>
      <c r="L252" s="9">
        <v>30</v>
      </c>
      <c r="M252" s="9"/>
      <c r="N252" s="12">
        <f t="shared" si="226"/>
        <v>2</v>
      </c>
      <c r="O252" s="13">
        <f t="shared" si="227"/>
        <v>0</v>
      </c>
      <c r="P252" s="14"/>
      <c r="Q252" s="15">
        <f t="shared" si="228"/>
        <v>30</v>
      </c>
      <c r="R252" s="16">
        <f t="shared" si="229"/>
        <v>0</v>
      </c>
      <c r="S252" s="15">
        <f t="shared" si="230"/>
        <v>30</v>
      </c>
    </row>
    <row r="253" spans="1:21" s="27" customFormat="1">
      <c r="A253" s="7"/>
      <c r="B253" s="8" t="s">
        <v>67</v>
      </c>
      <c r="C253" s="9"/>
      <c r="D253" s="8" t="s">
        <v>28</v>
      </c>
      <c r="E253" s="14" t="s">
        <v>115</v>
      </c>
      <c r="F253" s="24">
        <v>5</v>
      </c>
      <c r="G253" s="11" t="s">
        <v>72</v>
      </c>
      <c r="H253" s="9"/>
      <c r="I253" s="9">
        <v>1</v>
      </c>
      <c r="J253" s="9">
        <v>15</v>
      </c>
      <c r="K253" s="9">
        <f t="shared" si="225"/>
        <v>15</v>
      </c>
      <c r="L253" s="9">
        <v>30</v>
      </c>
      <c r="M253" s="9"/>
      <c r="N253" s="12">
        <f t="shared" si="226"/>
        <v>2</v>
      </c>
      <c r="O253" s="13">
        <f t="shared" si="227"/>
        <v>0</v>
      </c>
      <c r="P253" s="14"/>
      <c r="Q253" s="15">
        <f t="shared" si="228"/>
        <v>30</v>
      </c>
      <c r="R253" s="16">
        <f t="shared" si="229"/>
        <v>0</v>
      </c>
      <c r="S253" s="15">
        <f t="shared" si="230"/>
        <v>30</v>
      </c>
      <c r="U253" s="56"/>
    </row>
    <row r="254" spans="1:21" s="27" customFormat="1" ht="18.75">
      <c r="A254" s="7"/>
      <c r="B254" s="8"/>
      <c r="C254" s="9"/>
      <c r="D254" s="8"/>
      <c r="E254" s="14"/>
      <c r="F254" s="24"/>
      <c r="G254" s="11"/>
      <c r="H254" s="9"/>
      <c r="I254" s="9"/>
      <c r="J254" s="9"/>
      <c r="K254" s="9"/>
      <c r="L254" s="9"/>
      <c r="M254" s="9"/>
      <c r="N254" s="12"/>
      <c r="O254" s="13"/>
      <c r="P254" s="14"/>
      <c r="Q254" s="15"/>
      <c r="R254" s="15" t="s">
        <v>107</v>
      </c>
      <c r="S254" s="92">
        <f>SUM(S19:S253)</f>
        <v>25409</v>
      </c>
      <c r="T254" s="94">
        <v>310</v>
      </c>
      <c r="U254" s="94">
        <f>S254-T254</f>
        <v>25099</v>
      </c>
    </row>
    <row r="256" spans="1:21" s="27" customFormat="1">
      <c r="A256" s="7" t="s">
        <v>179</v>
      </c>
      <c r="B256" s="8" t="s">
        <v>100</v>
      </c>
      <c r="C256" s="9"/>
      <c r="D256" s="8" t="s">
        <v>49</v>
      </c>
      <c r="E256" s="14" t="s">
        <v>55</v>
      </c>
      <c r="F256" s="24">
        <v>2</v>
      </c>
      <c r="G256" s="11" t="s">
        <v>74</v>
      </c>
      <c r="H256" s="9"/>
      <c r="I256" s="9">
        <v>2</v>
      </c>
      <c r="J256" s="9">
        <v>16</v>
      </c>
      <c r="K256" s="9">
        <f t="shared" ref="K256" si="231">J256-I256+1</f>
        <v>15</v>
      </c>
      <c r="L256" s="9">
        <v>30</v>
      </c>
      <c r="M256" s="9"/>
      <c r="N256" s="12"/>
      <c r="O256" s="13">
        <f t="shared" ref="O256" si="232">M256/6</f>
        <v>0</v>
      </c>
      <c r="P256" s="14"/>
      <c r="Q256" s="15">
        <f t="shared" ref="Q256" si="233">IF(K256=0,0,L256)</f>
        <v>30</v>
      </c>
      <c r="R256" s="16">
        <f t="shared" ref="R256" si="234">IF(K256=0,0,M256/1.5)</f>
        <v>0</v>
      </c>
      <c r="S256" s="15">
        <f t="shared" ref="S256" si="235">P256+Q256+R256</f>
        <v>30</v>
      </c>
    </row>
    <row r="257" spans="1:29" s="27" customFormat="1">
      <c r="A257" s="7" t="s">
        <v>179</v>
      </c>
      <c r="B257" s="8" t="s">
        <v>162</v>
      </c>
      <c r="C257" s="9"/>
      <c r="D257" s="8" t="s">
        <v>154</v>
      </c>
      <c r="E257" s="14" t="s">
        <v>156</v>
      </c>
      <c r="F257" s="11">
        <v>4</v>
      </c>
      <c r="G257" s="11" t="s">
        <v>74</v>
      </c>
      <c r="H257" s="9"/>
      <c r="I257" s="9">
        <v>5</v>
      </c>
      <c r="J257" s="9">
        <v>19</v>
      </c>
      <c r="K257" s="9">
        <f>J257-I257+1</f>
        <v>15</v>
      </c>
      <c r="L257" s="9">
        <v>30</v>
      </c>
      <c r="M257" s="9"/>
      <c r="N257" s="12">
        <f>L257/K257</f>
        <v>2</v>
      </c>
      <c r="O257" s="13">
        <f>M257/5</f>
        <v>0</v>
      </c>
      <c r="P257" s="14"/>
      <c r="Q257" s="15">
        <f>IF(K257=0,0,L257)</f>
        <v>30</v>
      </c>
      <c r="R257" s="16">
        <f>IF(K257=0,0,M257/1.5)</f>
        <v>0</v>
      </c>
      <c r="S257" s="15">
        <f>P257+Q257+R257</f>
        <v>30</v>
      </c>
      <c r="T257" s="55"/>
    </row>
    <row r="258" spans="1:29" s="28" customFormat="1">
      <c r="A258" s="105" t="s">
        <v>179</v>
      </c>
      <c r="B258" s="8" t="s">
        <v>164</v>
      </c>
      <c r="C258" s="9"/>
      <c r="D258" s="8" t="s">
        <v>165</v>
      </c>
      <c r="E258" s="14" t="s">
        <v>156</v>
      </c>
      <c r="F258" s="41">
        <v>5</v>
      </c>
      <c r="G258" s="41" t="s">
        <v>102</v>
      </c>
      <c r="H258" s="9"/>
      <c r="I258" s="9">
        <v>5</v>
      </c>
      <c r="J258" s="9">
        <v>19</v>
      </c>
      <c r="K258" s="9">
        <f>J258-I258+1</f>
        <v>15</v>
      </c>
      <c r="L258" s="9">
        <v>30</v>
      </c>
      <c r="M258" s="9"/>
      <c r="N258" s="12">
        <f>L258/K258</f>
        <v>2</v>
      </c>
      <c r="O258" s="13">
        <f>M258/5</f>
        <v>0</v>
      </c>
      <c r="P258" s="14"/>
      <c r="Q258" s="15">
        <f>IF(K258=0,0,L258)</f>
        <v>30</v>
      </c>
      <c r="R258" s="16">
        <f>IF(K258=0,0,M258/1.5)</f>
        <v>0</v>
      </c>
      <c r="S258" s="15">
        <f>P258+Q258+R258</f>
        <v>30</v>
      </c>
      <c r="T258" s="55"/>
      <c r="U258" s="27"/>
    </row>
    <row r="259" spans="1:29" s="27" customFormat="1">
      <c r="A259" s="105" t="s">
        <v>179</v>
      </c>
      <c r="B259" s="8" t="s">
        <v>157</v>
      </c>
      <c r="C259" s="9"/>
      <c r="D259" s="8" t="s">
        <v>154</v>
      </c>
      <c r="E259" s="14" t="s">
        <v>156</v>
      </c>
      <c r="F259" s="41">
        <v>5</v>
      </c>
      <c r="G259" s="41" t="s">
        <v>158</v>
      </c>
      <c r="H259" s="9"/>
      <c r="I259" s="9">
        <v>5</v>
      </c>
      <c r="J259" s="9">
        <v>14</v>
      </c>
      <c r="K259" s="9">
        <f>J259-I259+1</f>
        <v>10</v>
      </c>
      <c r="L259" s="9">
        <v>30</v>
      </c>
      <c r="M259" s="9"/>
      <c r="N259" s="12">
        <f>L259/K259</f>
        <v>3</v>
      </c>
      <c r="O259" s="13">
        <f>M259/5</f>
        <v>0</v>
      </c>
      <c r="P259" s="14"/>
      <c r="Q259" s="15">
        <f>IF(K259=0,0,L259)</f>
        <v>30</v>
      </c>
      <c r="R259" s="16">
        <f>IF(K259=0,0,M259/1.5)</f>
        <v>0</v>
      </c>
      <c r="S259" s="15">
        <f>P259+Q259+R259</f>
        <v>30</v>
      </c>
      <c r="T259" s="55"/>
    </row>
    <row r="260" spans="1:29" s="28" customFormat="1">
      <c r="A260" s="7" t="s">
        <v>179</v>
      </c>
      <c r="B260" s="8" t="s">
        <v>150</v>
      </c>
      <c r="C260" s="9"/>
      <c r="D260" s="8" t="s">
        <v>163</v>
      </c>
      <c r="E260" s="14" t="s">
        <v>55</v>
      </c>
      <c r="F260" s="11">
        <v>5</v>
      </c>
      <c r="G260" s="11" t="s">
        <v>160</v>
      </c>
      <c r="H260" s="9"/>
      <c r="I260" s="9">
        <v>5</v>
      </c>
      <c r="J260" s="9">
        <v>14</v>
      </c>
      <c r="K260" s="9">
        <f>J260-I260+1</f>
        <v>10</v>
      </c>
      <c r="L260" s="9">
        <v>30</v>
      </c>
      <c r="M260" s="9"/>
      <c r="N260" s="12">
        <f>L260/K260</f>
        <v>3</v>
      </c>
      <c r="O260" s="13">
        <f>M260/5</f>
        <v>0</v>
      </c>
      <c r="P260" s="14"/>
      <c r="Q260" s="15">
        <f>IF(K260=0,0,L260)</f>
        <v>30</v>
      </c>
      <c r="R260" s="16">
        <f>IF(K260=0,0,M260/1.5)</f>
        <v>0</v>
      </c>
      <c r="S260" s="15">
        <f>P260+Q260+R260</f>
        <v>30</v>
      </c>
      <c r="T260" s="55"/>
      <c r="U260" s="27"/>
    </row>
    <row r="261" spans="1:29" s="69" customFormat="1">
      <c r="A261" s="7"/>
      <c r="B261" s="8"/>
      <c r="C261" s="61"/>
      <c r="D261" s="8"/>
      <c r="E261" s="14"/>
      <c r="F261" s="11"/>
      <c r="G261" s="11"/>
      <c r="H261" s="61"/>
      <c r="I261" s="9"/>
      <c r="J261" s="9"/>
      <c r="K261" s="9"/>
      <c r="L261" s="61"/>
      <c r="M261" s="61"/>
      <c r="N261" s="65"/>
      <c r="O261" s="66"/>
      <c r="P261" s="62"/>
      <c r="Q261" s="67"/>
      <c r="R261" s="68"/>
      <c r="S261" s="67"/>
    </row>
    <row r="262" spans="1:29" s="34" customFormat="1">
      <c r="A262" s="116" t="s">
        <v>178</v>
      </c>
      <c r="B262" s="8" t="s">
        <v>218</v>
      </c>
      <c r="C262" s="25"/>
      <c r="D262" s="8" t="s">
        <v>231</v>
      </c>
      <c r="E262" s="14" t="s">
        <v>226</v>
      </c>
      <c r="F262" s="11">
        <v>2</v>
      </c>
      <c r="G262" s="11" t="s">
        <v>73</v>
      </c>
      <c r="H262" s="25"/>
      <c r="I262" s="9">
        <v>5</v>
      </c>
      <c r="J262" s="9">
        <v>19</v>
      </c>
      <c r="K262" s="9">
        <f t="shared" ref="K262:K264" si="236">J262-I262+1</f>
        <v>15</v>
      </c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</row>
    <row r="263" spans="1:29" s="34" customFormat="1">
      <c r="A263" s="116" t="s">
        <v>178</v>
      </c>
      <c r="B263" s="8" t="s">
        <v>218</v>
      </c>
      <c r="C263" s="25"/>
      <c r="D263" s="8" t="s">
        <v>229</v>
      </c>
      <c r="E263" s="14" t="s">
        <v>195</v>
      </c>
      <c r="F263" s="11">
        <v>2</v>
      </c>
      <c r="G263" s="11" t="s">
        <v>72</v>
      </c>
      <c r="H263" s="25"/>
      <c r="I263" s="9">
        <v>5</v>
      </c>
      <c r="J263" s="9">
        <v>19</v>
      </c>
      <c r="K263" s="9">
        <f t="shared" si="236"/>
        <v>15</v>
      </c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</row>
    <row r="264" spans="1:29" s="34" customFormat="1">
      <c r="A264" s="116" t="s">
        <v>178</v>
      </c>
      <c r="B264" s="8" t="s">
        <v>218</v>
      </c>
      <c r="C264" s="25"/>
      <c r="D264" s="8" t="s">
        <v>232</v>
      </c>
      <c r="E264" s="14" t="s">
        <v>168</v>
      </c>
      <c r="F264" s="11">
        <v>2</v>
      </c>
      <c r="G264" s="11" t="s">
        <v>74</v>
      </c>
      <c r="H264" s="25"/>
      <c r="I264" s="9">
        <v>5</v>
      </c>
      <c r="J264" s="9">
        <v>19</v>
      </c>
      <c r="K264" s="9">
        <f t="shared" si="236"/>
        <v>15</v>
      </c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</row>
    <row r="265" spans="1:29" s="27" customFormat="1">
      <c r="A265" s="7" t="s">
        <v>178</v>
      </c>
      <c r="B265" s="8" t="s">
        <v>150</v>
      </c>
      <c r="C265" s="9"/>
      <c r="D265" s="8" t="s">
        <v>46</v>
      </c>
      <c r="E265" s="14" t="s">
        <v>152</v>
      </c>
      <c r="F265" s="11">
        <v>2</v>
      </c>
      <c r="G265" s="11" t="s">
        <v>151</v>
      </c>
      <c r="H265" s="9"/>
      <c r="I265" s="9">
        <v>5</v>
      </c>
      <c r="J265" s="9">
        <v>19</v>
      </c>
      <c r="K265" s="9">
        <f t="shared" ref="K265:K272" si="237">J265-I265+1</f>
        <v>15</v>
      </c>
      <c r="L265" s="9">
        <v>30</v>
      </c>
      <c r="M265" s="9"/>
      <c r="N265" s="12">
        <f>L265/K265</f>
        <v>2</v>
      </c>
      <c r="O265" s="13">
        <f>M265/5</f>
        <v>0</v>
      </c>
      <c r="P265" s="14"/>
      <c r="Q265" s="15">
        <f>IF(K265=0,0,L265)</f>
        <v>30</v>
      </c>
      <c r="R265" s="16">
        <f>IF(K265=0,0,M265/1.5)</f>
        <v>0</v>
      </c>
      <c r="S265" s="15">
        <f>P265+Q265+R265</f>
        <v>30</v>
      </c>
    </row>
    <row r="266" spans="1:29" s="28" customFormat="1">
      <c r="A266" s="7" t="s">
        <v>178</v>
      </c>
      <c r="B266" s="8" t="s">
        <v>161</v>
      </c>
      <c r="C266" s="9"/>
      <c r="D266" s="8" t="s">
        <v>154</v>
      </c>
      <c r="E266" s="14" t="s">
        <v>156</v>
      </c>
      <c r="F266" s="11">
        <v>4</v>
      </c>
      <c r="G266" s="11" t="s">
        <v>75</v>
      </c>
      <c r="H266" s="9"/>
      <c r="I266" s="9">
        <v>5</v>
      </c>
      <c r="J266" s="9">
        <v>14</v>
      </c>
      <c r="K266" s="9">
        <f t="shared" si="237"/>
        <v>10</v>
      </c>
      <c r="L266" s="9">
        <v>30</v>
      </c>
      <c r="M266" s="9"/>
      <c r="N266" s="12">
        <f>L266/K266</f>
        <v>3</v>
      </c>
      <c r="O266" s="13">
        <f>M266/5</f>
        <v>0</v>
      </c>
      <c r="P266" s="14"/>
      <c r="Q266" s="15">
        <f>IF(K266=0,0,L266)</f>
        <v>30</v>
      </c>
      <c r="R266" s="16">
        <f>IF(K266=0,0,M266/1.5)</f>
        <v>0</v>
      </c>
      <c r="S266" s="15">
        <f>P266+Q266+R266</f>
        <v>30</v>
      </c>
      <c r="T266" s="55"/>
      <c r="U266" s="27"/>
    </row>
    <row r="267" spans="1:29" s="83" customFormat="1">
      <c r="A267" s="115" t="s">
        <v>178</v>
      </c>
      <c r="B267" s="46" t="s">
        <v>220</v>
      </c>
      <c r="C267" s="47"/>
      <c r="D267" s="46" t="s">
        <v>231</v>
      </c>
      <c r="E267" s="48" t="s">
        <v>226</v>
      </c>
      <c r="F267" s="49">
        <v>5</v>
      </c>
      <c r="G267" s="49" t="s">
        <v>73</v>
      </c>
      <c r="H267" s="47"/>
      <c r="I267" s="47">
        <v>6</v>
      </c>
      <c r="J267" s="47">
        <v>20</v>
      </c>
      <c r="K267" s="47">
        <f t="shared" si="237"/>
        <v>15</v>
      </c>
      <c r="L267" s="47"/>
      <c r="M267" s="47"/>
      <c r="N267" s="50"/>
      <c r="O267" s="51"/>
      <c r="P267" s="48"/>
      <c r="Q267" s="52"/>
      <c r="R267" s="100"/>
      <c r="S267" s="52"/>
      <c r="T267" s="87"/>
      <c r="U267" s="48"/>
    </row>
    <row r="268" spans="1:29" s="28" customFormat="1">
      <c r="A268" s="116" t="s">
        <v>178</v>
      </c>
      <c r="B268" s="8" t="s">
        <v>220</v>
      </c>
      <c r="C268" s="9"/>
      <c r="D268" s="8" t="s">
        <v>233</v>
      </c>
      <c r="E268" s="14" t="s">
        <v>168</v>
      </c>
      <c r="F268" s="11">
        <v>5</v>
      </c>
      <c r="G268" s="11" t="s">
        <v>72</v>
      </c>
      <c r="H268" s="9"/>
      <c r="I268" s="9">
        <v>6</v>
      </c>
      <c r="J268" s="9">
        <v>20</v>
      </c>
      <c r="K268" s="9">
        <f t="shared" si="237"/>
        <v>15</v>
      </c>
      <c r="L268" s="9"/>
      <c r="M268" s="9"/>
      <c r="N268" s="12"/>
      <c r="O268" s="13"/>
      <c r="P268" s="14"/>
      <c r="Q268" s="15"/>
      <c r="R268" s="16"/>
      <c r="S268" s="15"/>
      <c r="T268" s="55"/>
      <c r="U268" s="27"/>
    </row>
    <row r="269" spans="1:29" s="28" customFormat="1">
      <c r="A269" s="116" t="s">
        <v>178</v>
      </c>
      <c r="B269" s="8" t="s">
        <v>220</v>
      </c>
      <c r="C269" s="9"/>
      <c r="D269" s="8" t="s">
        <v>229</v>
      </c>
      <c r="E269" s="14" t="s">
        <v>195</v>
      </c>
      <c r="F269" s="11">
        <v>5</v>
      </c>
      <c r="G269" s="11" t="s">
        <v>74</v>
      </c>
      <c r="H269" s="9"/>
      <c r="I269" s="9">
        <v>6</v>
      </c>
      <c r="J269" s="9">
        <v>20</v>
      </c>
      <c r="K269" s="9">
        <f t="shared" si="237"/>
        <v>15</v>
      </c>
      <c r="L269" s="9"/>
      <c r="M269" s="9"/>
      <c r="N269" s="12"/>
      <c r="O269" s="13"/>
      <c r="P269" s="14"/>
      <c r="Q269" s="15"/>
      <c r="R269" s="16"/>
      <c r="S269" s="15"/>
      <c r="T269" s="55"/>
      <c r="U269" s="27"/>
    </row>
    <row r="270" spans="1:29" s="28" customFormat="1">
      <c r="A270" s="7" t="s">
        <v>178</v>
      </c>
      <c r="B270" s="8" t="s">
        <v>210</v>
      </c>
      <c r="C270" s="9"/>
      <c r="D270" s="8" t="s">
        <v>231</v>
      </c>
      <c r="E270" s="14" t="s">
        <v>226</v>
      </c>
      <c r="F270" s="11">
        <v>5</v>
      </c>
      <c r="G270" s="11" t="s">
        <v>102</v>
      </c>
      <c r="H270" s="9"/>
      <c r="I270" s="9">
        <v>6</v>
      </c>
      <c r="J270" s="9">
        <v>20</v>
      </c>
      <c r="K270" s="9">
        <f t="shared" si="237"/>
        <v>15</v>
      </c>
      <c r="L270" s="9"/>
      <c r="M270" s="9"/>
      <c r="N270" s="12"/>
      <c r="O270" s="13"/>
      <c r="P270" s="14"/>
      <c r="Q270" s="15"/>
      <c r="R270" s="16">
        <f>IF(K270=0,0,M270/1.5)</f>
        <v>0</v>
      </c>
      <c r="S270" s="15"/>
      <c r="T270" s="55"/>
      <c r="U270" s="27"/>
    </row>
    <row r="271" spans="1:29" s="28" customFormat="1">
      <c r="A271" s="7" t="s">
        <v>178</v>
      </c>
      <c r="B271" s="8" t="s">
        <v>210</v>
      </c>
      <c r="C271" s="9"/>
      <c r="D271" s="8" t="s">
        <v>230</v>
      </c>
      <c r="E271" s="14" t="s">
        <v>195</v>
      </c>
      <c r="F271" s="11">
        <v>5</v>
      </c>
      <c r="G271" s="11" t="s">
        <v>108</v>
      </c>
      <c r="H271" s="9"/>
      <c r="I271" s="9">
        <v>6</v>
      </c>
      <c r="J271" s="9">
        <v>20</v>
      </c>
      <c r="K271" s="9">
        <f t="shared" si="237"/>
        <v>15</v>
      </c>
      <c r="L271" s="9"/>
      <c r="M271" s="9"/>
      <c r="N271" s="12"/>
      <c r="O271" s="13"/>
      <c r="P271" s="14"/>
      <c r="Q271" s="15"/>
      <c r="R271" s="16">
        <f>IF(K271=0,0,M271/1.5)</f>
        <v>0</v>
      </c>
      <c r="S271" s="15"/>
      <c r="T271" s="55"/>
      <c r="U271" s="27"/>
    </row>
    <row r="272" spans="1:29" s="28" customFormat="1">
      <c r="A272" s="7" t="s">
        <v>178</v>
      </c>
      <c r="B272" s="8" t="s">
        <v>150</v>
      </c>
      <c r="C272" s="9"/>
      <c r="D272" s="8" t="s">
        <v>154</v>
      </c>
      <c r="E272" s="14" t="s">
        <v>156</v>
      </c>
      <c r="F272" s="11">
        <v>7</v>
      </c>
      <c r="G272" s="11" t="s">
        <v>160</v>
      </c>
      <c r="H272" s="9"/>
      <c r="I272" s="9">
        <v>5</v>
      </c>
      <c r="J272" s="9">
        <v>14</v>
      </c>
      <c r="K272" s="9">
        <f t="shared" si="237"/>
        <v>10</v>
      </c>
      <c r="L272" s="9">
        <v>30</v>
      </c>
      <c r="M272" s="9"/>
      <c r="N272" s="12">
        <f>L272/K272</f>
        <v>3</v>
      </c>
      <c r="O272" s="13">
        <f>M272/5</f>
        <v>0</v>
      </c>
      <c r="P272" s="14"/>
      <c r="Q272" s="15">
        <f>IF(K272=0,0,L272)</f>
        <v>30</v>
      </c>
      <c r="R272" s="16">
        <f>IF(K272=0,0,M272/1.5)</f>
        <v>0</v>
      </c>
      <c r="S272" s="15">
        <f>P272+Q272+R272</f>
        <v>30</v>
      </c>
      <c r="T272" s="55"/>
      <c r="U272" s="27"/>
    </row>
    <row r="273" spans="1:29" s="34" customFormat="1">
      <c r="A273" s="33"/>
      <c r="C273" s="25"/>
      <c r="D273" s="25"/>
      <c r="E273" s="25"/>
      <c r="F273" s="3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</row>
    <row r="274" spans="1:29" s="27" customFormat="1">
      <c r="A274" s="7" t="s">
        <v>180</v>
      </c>
      <c r="B274" s="8" t="s">
        <v>167</v>
      </c>
      <c r="C274" s="9"/>
      <c r="D274" s="8" t="s">
        <v>165</v>
      </c>
      <c r="E274" s="14" t="s">
        <v>156</v>
      </c>
      <c r="F274" s="24">
        <v>4</v>
      </c>
      <c r="G274" s="11" t="s">
        <v>73</v>
      </c>
      <c r="H274" s="9"/>
      <c r="I274" s="9">
        <v>5</v>
      </c>
      <c r="J274" s="9">
        <v>19</v>
      </c>
      <c r="K274" s="9">
        <f>J274-I274+1</f>
        <v>15</v>
      </c>
      <c r="L274" s="9">
        <v>30</v>
      </c>
      <c r="M274" s="9"/>
      <c r="N274" s="12">
        <f>L274/K274</f>
        <v>2</v>
      </c>
      <c r="O274" s="13">
        <f>M274/5</f>
        <v>0</v>
      </c>
      <c r="P274" s="14"/>
      <c r="Q274" s="15">
        <f>IF(K274=0,0,L274)</f>
        <v>30</v>
      </c>
      <c r="R274" s="16">
        <f>IF(K274=0,0,M274/1.5)</f>
        <v>0</v>
      </c>
      <c r="S274" s="15">
        <f>P274+Q274+R274</f>
        <v>30</v>
      </c>
      <c r="T274" s="55"/>
    </row>
    <row r="275" spans="1:29" s="27" customFormat="1">
      <c r="A275" s="7" t="s">
        <v>180</v>
      </c>
      <c r="B275" s="8" t="s">
        <v>153</v>
      </c>
      <c r="C275" s="9"/>
      <c r="D275" s="8" t="s">
        <v>163</v>
      </c>
      <c r="E275" s="14" t="s">
        <v>55</v>
      </c>
      <c r="F275" s="24">
        <v>5</v>
      </c>
      <c r="G275" s="11" t="s">
        <v>158</v>
      </c>
      <c r="H275" s="9"/>
      <c r="I275" s="9">
        <v>5</v>
      </c>
      <c r="J275" s="9">
        <v>14</v>
      </c>
      <c r="K275" s="9">
        <f>J275-I275+1</f>
        <v>10</v>
      </c>
      <c r="L275" s="9">
        <v>30</v>
      </c>
      <c r="M275" s="9"/>
      <c r="N275" s="12">
        <f>L275/K275</f>
        <v>3</v>
      </c>
      <c r="O275" s="13">
        <f>M275/5</f>
        <v>0</v>
      </c>
      <c r="P275" s="14"/>
      <c r="Q275" s="15">
        <f>IF(K275=0,0,L275)</f>
        <v>30</v>
      </c>
      <c r="R275" s="16">
        <f>IF(K275=0,0,M275/1.5)</f>
        <v>0</v>
      </c>
      <c r="S275" s="15">
        <f>P275+Q275+R275</f>
        <v>30</v>
      </c>
      <c r="T275" s="55"/>
    </row>
    <row r="276" spans="1:29" s="27" customFormat="1">
      <c r="A276" s="7" t="s">
        <v>180</v>
      </c>
      <c r="B276" s="8" t="s">
        <v>166</v>
      </c>
      <c r="C276" s="9"/>
      <c r="D276" s="8" t="s">
        <v>165</v>
      </c>
      <c r="E276" s="14" t="s">
        <v>156</v>
      </c>
      <c r="F276" s="11">
        <v>7</v>
      </c>
      <c r="G276" s="11" t="s">
        <v>74</v>
      </c>
      <c r="H276" s="9"/>
      <c r="I276" s="9">
        <v>5</v>
      </c>
      <c r="J276" s="9">
        <v>19</v>
      </c>
      <c r="K276" s="9">
        <f>J276-I276+1</f>
        <v>15</v>
      </c>
      <c r="L276" s="9">
        <v>30</v>
      </c>
      <c r="M276" s="9"/>
      <c r="N276" s="12">
        <f>L276/K276</f>
        <v>2</v>
      </c>
      <c r="O276" s="13">
        <f>M276/5</f>
        <v>0</v>
      </c>
      <c r="P276" s="14"/>
      <c r="Q276" s="15">
        <f>IF(K276=0,0,L276)</f>
        <v>30</v>
      </c>
      <c r="R276" s="16">
        <f>IF(K276=0,0,M276/1.5)</f>
        <v>0</v>
      </c>
      <c r="S276" s="15">
        <f>P276+Q276+R276</f>
        <v>30</v>
      </c>
      <c r="T276" s="55"/>
    </row>
    <row r="277" spans="1:29" s="27" customFormat="1">
      <c r="A277" s="7" t="s">
        <v>180</v>
      </c>
      <c r="B277" s="8" t="s">
        <v>153</v>
      </c>
      <c r="C277" s="9"/>
      <c r="D277" s="8" t="s">
        <v>154</v>
      </c>
      <c r="E277" s="14" t="s">
        <v>156</v>
      </c>
      <c r="F277" s="24">
        <v>7</v>
      </c>
      <c r="G277" s="11" t="s">
        <v>158</v>
      </c>
      <c r="H277" s="9"/>
      <c r="I277" s="9">
        <v>5</v>
      </c>
      <c r="J277" s="9">
        <v>14</v>
      </c>
      <c r="K277" s="9">
        <f>J277-I277+1</f>
        <v>10</v>
      </c>
      <c r="L277" s="9">
        <v>30</v>
      </c>
      <c r="M277" s="9"/>
      <c r="N277" s="12">
        <f>L277/K277</f>
        <v>3</v>
      </c>
      <c r="O277" s="13">
        <f>M277/5</f>
        <v>0</v>
      </c>
      <c r="P277" s="14"/>
      <c r="Q277" s="15">
        <f>IF(K277=0,0,L277)</f>
        <v>30</v>
      </c>
      <c r="R277" s="16">
        <f>IF(K277=0,0,M277/1.5)</f>
        <v>0</v>
      </c>
      <c r="S277" s="15">
        <f>P277+Q277+R277</f>
        <v>30</v>
      </c>
      <c r="T277" s="55"/>
    </row>
    <row r="278" spans="1:29" s="34" customFormat="1">
      <c r="A278" s="33"/>
      <c r="C278" s="25"/>
      <c r="D278" s="25"/>
      <c r="E278" s="25"/>
      <c r="F278" s="3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</row>
    <row r="279" spans="1:29" s="34" customFormat="1">
      <c r="A279" s="33"/>
      <c r="C279" s="25"/>
      <c r="D279" s="25"/>
      <c r="E279" s="25"/>
      <c r="F279" s="3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</row>
    <row r="280" spans="1:29" s="34" customFormat="1">
      <c r="A280" s="33"/>
      <c r="C280" s="25"/>
      <c r="D280" s="25"/>
      <c r="E280" s="25"/>
      <c r="F280" s="3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</row>
    <row r="281" spans="1:29" s="34" customFormat="1">
      <c r="A281" s="33"/>
      <c r="C281" s="25"/>
      <c r="D281" s="25"/>
      <c r="E281" s="25"/>
      <c r="F281" s="3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</row>
    <row r="282" spans="1:29" s="34" customFormat="1">
      <c r="A282" s="33"/>
      <c r="C282" s="25"/>
      <c r="D282" s="25"/>
      <c r="E282" s="25"/>
      <c r="F282" s="3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</row>
    <row r="283" spans="1:29" s="34" customFormat="1">
      <c r="A283" s="33"/>
      <c r="C283" s="25"/>
      <c r="D283" s="25"/>
      <c r="E283" s="25"/>
      <c r="F283" s="3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</row>
    <row r="284" spans="1:29" s="34" customFormat="1">
      <c r="A284" s="33"/>
      <c r="C284" s="25"/>
      <c r="D284" s="25"/>
      <c r="E284" s="25"/>
      <c r="F284" s="3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</row>
    <row r="285" spans="1:29" s="34" customFormat="1">
      <c r="A285" s="33"/>
      <c r="C285" s="25"/>
      <c r="D285" s="25"/>
      <c r="E285" s="25"/>
      <c r="F285" s="3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</row>
    <row r="286" spans="1:29" s="34" customFormat="1">
      <c r="A286" s="33"/>
      <c r="C286" s="25"/>
      <c r="D286" s="25"/>
      <c r="E286" s="25"/>
      <c r="F286" s="3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</row>
    <row r="287" spans="1:29" s="34" customFormat="1">
      <c r="A287" s="33"/>
      <c r="C287" s="25"/>
      <c r="D287" s="25"/>
      <c r="E287" s="25"/>
      <c r="F287" s="3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</row>
    <row r="288" spans="1:29" s="34" customFormat="1">
      <c r="A288" s="33"/>
      <c r="C288" s="25"/>
      <c r="D288" s="25"/>
      <c r="E288" s="25"/>
      <c r="F288" s="3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</row>
    <row r="289" spans="1:29" s="34" customFormat="1">
      <c r="A289" s="33"/>
      <c r="C289" s="25"/>
      <c r="D289" s="25"/>
      <c r="E289" s="25"/>
      <c r="F289" s="3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</row>
    <row r="290" spans="1:29" s="34" customFormat="1">
      <c r="A290" s="33"/>
      <c r="C290" s="25"/>
      <c r="D290" s="25"/>
      <c r="E290" s="25"/>
      <c r="F290" s="3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</row>
    <row r="291" spans="1:29" s="34" customFormat="1">
      <c r="A291" s="33"/>
      <c r="C291" s="25"/>
      <c r="D291" s="25"/>
      <c r="E291" s="25"/>
      <c r="F291" s="3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</row>
    <row r="292" spans="1:29" s="34" customFormat="1">
      <c r="A292" s="33"/>
      <c r="C292" s="25"/>
      <c r="D292" s="25"/>
      <c r="E292" s="25"/>
      <c r="F292" s="3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</row>
    <row r="293" spans="1:29" s="34" customFormat="1">
      <c r="A293" s="33"/>
      <c r="C293" s="25"/>
      <c r="D293" s="25"/>
      <c r="E293" s="25"/>
      <c r="F293" s="3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</row>
    <row r="294" spans="1:29" s="34" customFormat="1">
      <c r="A294" s="33"/>
      <c r="C294" s="25"/>
      <c r="D294" s="25"/>
      <c r="E294" s="25"/>
      <c r="F294" s="3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</row>
    <row r="295" spans="1:29" s="34" customFormat="1">
      <c r="A295" s="33"/>
      <c r="C295" s="25"/>
      <c r="D295" s="25"/>
      <c r="E295" s="25"/>
      <c r="F295" s="3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</row>
    <row r="296" spans="1:29" s="34" customFormat="1">
      <c r="A296" s="33"/>
      <c r="C296" s="25"/>
      <c r="D296" s="25"/>
      <c r="E296" s="25"/>
      <c r="F296" s="3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</row>
    <row r="297" spans="1:29" s="34" customFormat="1">
      <c r="A297" s="33"/>
      <c r="C297" s="25"/>
      <c r="D297" s="25"/>
      <c r="E297" s="25"/>
      <c r="F297" s="3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</row>
    <row r="298" spans="1:29" s="34" customFormat="1">
      <c r="A298" s="33"/>
      <c r="C298" s="25"/>
      <c r="D298" s="25"/>
      <c r="E298" s="25"/>
      <c r="F298" s="3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</row>
    <row r="299" spans="1:29" s="34" customFormat="1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</row>
    <row r="300" spans="1:29" s="34" customFormat="1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</row>
    <row r="301" spans="1:29" s="34" customFormat="1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</row>
    <row r="302" spans="1:29" s="34" customFormat="1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</row>
    <row r="303" spans="1:29" s="34" customFormat="1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</row>
    <row r="304" spans="1:29" s="34" customFormat="1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</row>
    <row r="305" spans="1:29" s="34" customFormat="1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</row>
    <row r="306" spans="1:29" s="34" customFormat="1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</row>
    <row r="307" spans="1:29" s="34" customFormat="1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</row>
    <row r="308" spans="1:29" s="34" customFormat="1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</row>
    <row r="309" spans="1:29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</row>
    <row r="310" spans="1:29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</row>
    <row r="311" spans="1:29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</row>
    <row r="312" spans="1:29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</row>
    <row r="313" spans="1:29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</row>
    <row r="314" spans="1:29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</row>
    <row r="315" spans="1:29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</row>
    <row r="316" spans="1:29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</row>
    <row r="317" spans="1:29" s="34" customFormat="1">
      <c r="A317" s="33"/>
      <c r="C317" s="25"/>
      <c r="D317" s="25"/>
      <c r="E317" s="25"/>
      <c r="F317" s="35"/>
      <c r="G317" s="25"/>
      <c r="H317" s="25"/>
      <c r="I317" s="25"/>
      <c r="J317" s="25"/>
      <c r="K317" s="25"/>
      <c r="L317" s="25"/>
      <c r="M317" s="25"/>
      <c r="N317" s="25"/>
      <c r="O317" s="25"/>
      <c r="P317" s="25"/>
      <c r="Q317" s="25"/>
      <c r="R317" s="25"/>
      <c r="S317" s="25"/>
      <c r="T317" s="25"/>
      <c r="U317" s="25"/>
      <c r="V317" s="25"/>
      <c r="W317" s="25"/>
      <c r="X317" s="25"/>
      <c r="Y317" s="25"/>
      <c r="Z317" s="25"/>
      <c r="AA317" s="25"/>
      <c r="AB317" s="25"/>
      <c r="AC317" s="25"/>
    </row>
    <row r="318" spans="1:29" s="34" customFormat="1">
      <c r="A318" s="33"/>
      <c r="C318" s="25"/>
      <c r="D318" s="25"/>
      <c r="E318" s="25"/>
      <c r="F318" s="35"/>
      <c r="G318" s="25"/>
      <c r="H318" s="25"/>
      <c r="I318" s="25"/>
      <c r="J318" s="25"/>
      <c r="K318" s="25"/>
      <c r="L318" s="25"/>
      <c r="M318" s="25"/>
      <c r="N318" s="25"/>
      <c r="O318" s="25"/>
      <c r="P318" s="25"/>
      <c r="Q318" s="25"/>
      <c r="R318" s="25"/>
      <c r="S318" s="25"/>
      <c r="T318" s="25"/>
      <c r="U318" s="25"/>
      <c r="V318" s="25"/>
      <c r="W318" s="25"/>
      <c r="X318" s="25"/>
      <c r="Y318" s="25"/>
      <c r="Z318" s="25"/>
      <c r="AA318" s="25"/>
      <c r="AB318" s="25"/>
      <c r="AC318" s="25"/>
    </row>
    <row r="319" spans="1:29" s="34" customFormat="1">
      <c r="A319" s="33"/>
      <c r="C319" s="25"/>
      <c r="D319" s="25"/>
      <c r="E319" s="25"/>
      <c r="F319" s="35"/>
      <c r="G319" s="25"/>
      <c r="H319" s="25"/>
      <c r="I319" s="25"/>
      <c r="J319" s="25"/>
      <c r="K319" s="25"/>
      <c r="L319" s="25"/>
      <c r="M319" s="25"/>
      <c r="N319" s="25"/>
      <c r="O319" s="25"/>
      <c r="P319" s="25"/>
      <c r="Q319" s="25"/>
      <c r="R319" s="25"/>
      <c r="S319" s="25"/>
      <c r="T319" s="25"/>
      <c r="U319" s="25"/>
      <c r="V319" s="25"/>
      <c r="W319" s="25"/>
      <c r="X319" s="25"/>
      <c r="Y319" s="25"/>
      <c r="Z319" s="25"/>
      <c r="AA319" s="25"/>
      <c r="AB319" s="25"/>
      <c r="AC319" s="25"/>
    </row>
    <row r="320" spans="1:29" s="34" customFormat="1">
      <c r="A320" s="33"/>
      <c r="C320" s="25"/>
      <c r="D320" s="25"/>
      <c r="E320" s="25"/>
      <c r="F320" s="35"/>
      <c r="G320" s="25"/>
      <c r="H320" s="25"/>
      <c r="I320" s="25"/>
      <c r="J320" s="25"/>
      <c r="K320" s="25"/>
      <c r="L320" s="25"/>
      <c r="M320" s="25"/>
      <c r="N320" s="25"/>
      <c r="O320" s="25"/>
      <c r="P320" s="25"/>
      <c r="Q320" s="25"/>
      <c r="R320" s="25"/>
      <c r="S320" s="25"/>
      <c r="T320" s="25"/>
      <c r="U320" s="25"/>
      <c r="V320" s="25"/>
      <c r="W320" s="25"/>
      <c r="X320" s="25"/>
      <c r="Y320" s="25"/>
      <c r="Z320" s="25"/>
      <c r="AA320" s="25"/>
      <c r="AB320" s="25"/>
      <c r="AC320" s="25"/>
    </row>
    <row r="321" spans="1:29" s="34" customFormat="1">
      <c r="A321" s="33"/>
      <c r="C321" s="25"/>
      <c r="D321" s="25"/>
      <c r="E321" s="25"/>
      <c r="F321" s="35"/>
      <c r="G321" s="25"/>
      <c r="H321" s="25"/>
      <c r="I321" s="25"/>
      <c r="J321" s="25"/>
      <c r="K321" s="25"/>
      <c r="L321" s="25"/>
      <c r="M321" s="25"/>
      <c r="N321" s="25"/>
      <c r="O321" s="25"/>
      <c r="P321" s="25"/>
      <c r="Q321" s="25"/>
      <c r="R321" s="25"/>
      <c r="S321" s="25"/>
      <c r="T321" s="25"/>
      <c r="U321" s="25"/>
      <c r="V321" s="25"/>
      <c r="W321" s="25"/>
      <c r="X321" s="25"/>
      <c r="Y321" s="25"/>
      <c r="Z321" s="25"/>
      <c r="AA321" s="25"/>
      <c r="AB321" s="25"/>
      <c r="AC321" s="25"/>
    </row>
    <row r="322" spans="1:29" s="34" customFormat="1">
      <c r="A322" s="33"/>
      <c r="C322" s="25"/>
      <c r="D322" s="25"/>
      <c r="E322" s="25"/>
      <c r="F322" s="35"/>
      <c r="G322" s="25"/>
      <c r="H322" s="25"/>
      <c r="I322" s="25"/>
      <c r="J322" s="25"/>
      <c r="K322" s="25"/>
      <c r="L322" s="25"/>
      <c r="M322" s="25"/>
      <c r="N322" s="25"/>
      <c r="O322" s="25"/>
      <c r="P322" s="25"/>
      <c r="Q322" s="25"/>
      <c r="R322" s="25"/>
      <c r="S322" s="25"/>
      <c r="T322" s="25"/>
      <c r="U322" s="25"/>
      <c r="V322" s="25"/>
      <c r="W322" s="25"/>
      <c r="X322" s="25"/>
      <c r="Y322" s="25"/>
      <c r="Z322" s="25"/>
      <c r="AA322" s="25"/>
      <c r="AB322" s="25"/>
      <c r="AC322" s="25"/>
    </row>
    <row r="323" spans="1:29" s="34" customFormat="1">
      <c r="A323" s="33"/>
      <c r="C323" s="25"/>
      <c r="D323" s="25"/>
      <c r="E323" s="25"/>
      <c r="F323" s="35"/>
      <c r="G323" s="25"/>
      <c r="H323" s="25"/>
      <c r="I323" s="25"/>
      <c r="J323" s="25"/>
      <c r="K323" s="25"/>
      <c r="L323" s="25"/>
      <c r="M323" s="25"/>
      <c r="N323" s="25"/>
      <c r="O323" s="25"/>
      <c r="P323" s="25"/>
      <c r="Q323" s="25"/>
      <c r="R323" s="25"/>
      <c r="S323" s="25"/>
      <c r="T323" s="25"/>
      <c r="U323" s="25"/>
      <c r="V323" s="25"/>
      <c r="W323" s="25"/>
      <c r="X323" s="25"/>
      <c r="Y323" s="25"/>
      <c r="Z323" s="25"/>
      <c r="AA323" s="25"/>
      <c r="AB323" s="25"/>
      <c r="AC323" s="25"/>
    </row>
    <row r="324" spans="1:29" s="34" customFormat="1">
      <c r="A324" s="33"/>
      <c r="C324" s="25"/>
      <c r="D324" s="25"/>
      <c r="E324" s="25"/>
      <c r="F324" s="35"/>
      <c r="G324" s="25"/>
      <c r="H324" s="25"/>
      <c r="I324" s="25"/>
      <c r="J324" s="25"/>
      <c r="K324" s="25"/>
      <c r="L324" s="25"/>
      <c r="M324" s="25"/>
      <c r="N324" s="25"/>
      <c r="O324" s="25"/>
      <c r="P324" s="25"/>
      <c r="Q324" s="25"/>
      <c r="R324" s="25"/>
      <c r="S324" s="25"/>
      <c r="T324" s="25"/>
      <c r="U324" s="25"/>
      <c r="V324" s="25"/>
      <c r="W324" s="25"/>
      <c r="X324" s="25"/>
      <c r="Y324" s="25"/>
      <c r="Z324" s="25"/>
      <c r="AA324" s="25"/>
      <c r="AB324" s="25"/>
      <c r="AC324" s="25"/>
    </row>
    <row r="325" spans="1:29" s="34" customFormat="1">
      <c r="A325" s="33"/>
      <c r="C325" s="25"/>
      <c r="D325" s="25"/>
      <c r="E325" s="25"/>
      <c r="F325" s="35"/>
      <c r="G325" s="25"/>
      <c r="H325" s="25"/>
      <c r="I325" s="25"/>
      <c r="J325" s="25"/>
      <c r="K325" s="25"/>
      <c r="L325" s="25"/>
      <c r="M325" s="25"/>
      <c r="N325" s="25"/>
      <c r="O325" s="25"/>
      <c r="P325" s="25"/>
      <c r="Q325" s="25"/>
      <c r="R325" s="25"/>
      <c r="S325" s="25"/>
      <c r="T325" s="25"/>
      <c r="U325" s="25"/>
      <c r="V325" s="25"/>
      <c r="W325" s="25"/>
      <c r="X325" s="25"/>
      <c r="Y325" s="25"/>
      <c r="Z325" s="25"/>
      <c r="AA325" s="25"/>
      <c r="AB325" s="25"/>
      <c r="AC325" s="25"/>
    </row>
    <row r="326" spans="1:29" s="34" customFormat="1">
      <c r="A326" s="33"/>
      <c r="C326" s="25"/>
      <c r="D326" s="25"/>
      <c r="E326" s="25"/>
      <c r="F326" s="35"/>
      <c r="G326" s="25"/>
      <c r="H326" s="25"/>
      <c r="I326" s="25"/>
      <c r="J326" s="25"/>
      <c r="K326" s="25"/>
      <c r="L326" s="25"/>
      <c r="M326" s="25"/>
      <c r="N326" s="25"/>
      <c r="O326" s="25"/>
      <c r="P326" s="25"/>
      <c r="Q326" s="25"/>
      <c r="R326" s="25"/>
      <c r="S326" s="25"/>
      <c r="T326" s="25"/>
      <c r="U326" s="25"/>
      <c r="V326" s="25"/>
      <c r="W326" s="25"/>
      <c r="X326" s="25"/>
      <c r="Y326" s="25"/>
      <c r="Z326" s="25"/>
      <c r="AA326" s="25"/>
      <c r="AB326" s="25"/>
      <c r="AC326" s="25"/>
    </row>
    <row r="327" spans="1:29" s="34" customFormat="1">
      <c r="A327" s="33"/>
      <c r="C327" s="25"/>
      <c r="D327" s="25"/>
      <c r="E327" s="25"/>
      <c r="F327" s="35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  <c r="X327" s="25"/>
      <c r="Y327" s="25"/>
      <c r="Z327" s="25"/>
      <c r="AA327" s="25"/>
      <c r="AB327" s="25"/>
      <c r="AC327" s="25"/>
    </row>
    <row r="328" spans="1:29" s="34" customFormat="1">
      <c r="A328" s="33"/>
      <c r="C328" s="25"/>
      <c r="D328" s="25"/>
      <c r="E328" s="25"/>
      <c r="F328" s="3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5"/>
      <c r="Z328" s="25"/>
      <c r="AA328" s="25"/>
      <c r="AB328" s="25"/>
      <c r="AC328" s="25"/>
    </row>
    <row r="329" spans="1:29" s="34" customFormat="1">
      <c r="A329" s="33"/>
      <c r="C329" s="25"/>
      <c r="D329" s="25"/>
      <c r="E329" s="25"/>
      <c r="F329" s="35"/>
      <c r="G329" s="25"/>
      <c r="H329" s="25"/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25"/>
      <c r="T329" s="25"/>
      <c r="U329" s="25"/>
      <c r="V329" s="25"/>
      <c r="W329" s="25"/>
      <c r="X329" s="25"/>
      <c r="Y329" s="25"/>
      <c r="Z329" s="25"/>
      <c r="AA329" s="25"/>
      <c r="AB329" s="25"/>
      <c r="AC329" s="25"/>
    </row>
    <row r="330" spans="1:29" s="34" customFormat="1">
      <c r="A330" s="33"/>
      <c r="C330" s="25"/>
      <c r="D330" s="25"/>
      <c r="E330" s="25"/>
      <c r="F330" s="35"/>
      <c r="G330" s="25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  <c r="X330" s="25"/>
      <c r="Y330" s="25"/>
      <c r="Z330" s="25"/>
      <c r="AA330" s="25"/>
      <c r="AB330" s="25"/>
      <c r="AC330" s="25"/>
    </row>
    <row r="331" spans="1:29" s="34" customFormat="1">
      <c r="A331" s="33"/>
      <c r="C331" s="25"/>
      <c r="D331" s="25"/>
      <c r="E331" s="25"/>
      <c r="F331" s="35"/>
      <c r="G331" s="25"/>
      <c r="H331" s="25"/>
      <c r="I331" s="25"/>
      <c r="J331" s="25"/>
      <c r="K331" s="25"/>
      <c r="L331" s="25"/>
      <c r="M331" s="25"/>
      <c r="N331" s="25"/>
      <c r="O331" s="25"/>
      <c r="P331" s="25"/>
      <c r="Q331" s="25"/>
      <c r="R331" s="25"/>
      <c r="S331" s="25"/>
      <c r="T331" s="25"/>
      <c r="U331" s="25"/>
      <c r="V331" s="25"/>
      <c r="W331" s="25"/>
      <c r="X331" s="25"/>
      <c r="Y331" s="25"/>
      <c r="Z331" s="25"/>
      <c r="AA331" s="25"/>
      <c r="AB331" s="25"/>
      <c r="AC331" s="25"/>
    </row>
    <row r="332" spans="1:29" s="34" customFormat="1">
      <c r="A332" s="33"/>
      <c r="C332" s="25"/>
      <c r="D332" s="25"/>
      <c r="E332" s="25"/>
      <c r="F332" s="35"/>
      <c r="G332" s="25"/>
      <c r="H332" s="25"/>
      <c r="I332" s="25"/>
      <c r="J332" s="25"/>
      <c r="K332" s="25"/>
      <c r="L332" s="25"/>
      <c r="M332" s="25"/>
      <c r="N332" s="25"/>
      <c r="O332" s="25"/>
      <c r="P332" s="25"/>
      <c r="Q332" s="25"/>
      <c r="R332" s="25"/>
      <c r="S332" s="25"/>
      <c r="T332" s="25"/>
      <c r="U332" s="25"/>
      <c r="V332" s="25"/>
      <c r="W332" s="25"/>
      <c r="X332" s="25"/>
      <c r="Y332" s="25"/>
      <c r="Z332" s="25"/>
      <c r="AA332" s="25"/>
      <c r="AB332" s="25"/>
      <c r="AC332" s="25"/>
    </row>
    <row r="333" spans="1:29" s="34" customFormat="1">
      <c r="A333" s="33"/>
      <c r="C333" s="25"/>
      <c r="D333" s="25"/>
      <c r="E333" s="25"/>
      <c r="F333" s="35"/>
      <c r="G333" s="25"/>
      <c r="H333" s="25"/>
      <c r="I333" s="25"/>
      <c r="J333" s="25"/>
      <c r="K333" s="25"/>
      <c r="L333" s="25"/>
      <c r="M333" s="25"/>
      <c r="N333" s="25"/>
      <c r="O333" s="25"/>
      <c r="P333" s="25"/>
      <c r="Q333" s="25"/>
      <c r="R333" s="25"/>
      <c r="S333" s="25"/>
      <c r="T333" s="25"/>
      <c r="U333" s="25"/>
      <c r="V333" s="25"/>
      <c r="W333" s="25"/>
      <c r="X333" s="25"/>
      <c r="Y333" s="25"/>
      <c r="Z333" s="25"/>
      <c r="AA333" s="25"/>
      <c r="AB333" s="25"/>
      <c r="AC333" s="25"/>
    </row>
    <row r="334" spans="1:29" s="34" customFormat="1">
      <c r="A334" s="33"/>
      <c r="C334" s="25"/>
      <c r="D334" s="25"/>
      <c r="E334" s="25"/>
      <c r="F334" s="35"/>
      <c r="G334" s="25"/>
      <c r="H334" s="25"/>
      <c r="I334" s="25"/>
      <c r="J334" s="25"/>
      <c r="K334" s="25"/>
      <c r="L334" s="25"/>
      <c r="M334" s="25"/>
      <c r="N334" s="25"/>
      <c r="O334" s="25"/>
      <c r="P334" s="25"/>
      <c r="Q334" s="25"/>
      <c r="R334" s="25"/>
      <c r="S334" s="25"/>
      <c r="T334" s="25"/>
      <c r="U334" s="25"/>
      <c r="V334" s="25"/>
      <c r="W334" s="25"/>
      <c r="X334" s="25"/>
      <c r="Y334" s="25"/>
      <c r="Z334" s="25"/>
      <c r="AA334" s="25"/>
      <c r="AB334" s="25"/>
      <c r="AC334" s="25"/>
    </row>
    <row r="335" spans="1:29" s="34" customFormat="1">
      <c r="A335" s="33"/>
      <c r="C335" s="25"/>
      <c r="D335" s="25"/>
      <c r="E335" s="25"/>
      <c r="F335" s="35"/>
      <c r="G335" s="25"/>
      <c r="H335" s="25"/>
      <c r="I335" s="25"/>
      <c r="J335" s="25"/>
      <c r="K335" s="25"/>
      <c r="L335" s="25"/>
      <c r="M335" s="25"/>
      <c r="N335" s="25"/>
      <c r="O335" s="25"/>
      <c r="P335" s="25"/>
      <c r="Q335" s="25"/>
      <c r="R335" s="25"/>
      <c r="S335" s="25"/>
      <c r="T335" s="25"/>
      <c r="U335" s="25"/>
      <c r="V335" s="25"/>
      <c r="W335" s="25"/>
      <c r="X335" s="25"/>
      <c r="Y335" s="25"/>
      <c r="Z335" s="25"/>
      <c r="AA335" s="25"/>
      <c r="AB335" s="25"/>
      <c r="AC335" s="25"/>
    </row>
    <row r="336" spans="1:29" s="34" customFormat="1">
      <c r="A336" s="33"/>
      <c r="C336" s="25"/>
      <c r="D336" s="25"/>
      <c r="E336" s="25"/>
      <c r="F336" s="35"/>
      <c r="G336" s="25"/>
      <c r="H336" s="25"/>
      <c r="I336" s="25"/>
      <c r="J336" s="25"/>
      <c r="K336" s="25"/>
      <c r="L336" s="25"/>
      <c r="M336" s="25"/>
      <c r="N336" s="25"/>
      <c r="O336" s="25"/>
      <c r="P336" s="25"/>
      <c r="Q336" s="25"/>
      <c r="R336" s="25"/>
      <c r="S336" s="25"/>
      <c r="T336" s="25"/>
      <c r="U336" s="25"/>
      <c r="V336" s="25"/>
      <c r="W336" s="25"/>
      <c r="X336" s="25"/>
      <c r="Y336" s="25"/>
      <c r="Z336" s="25"/>
      <c r="AA336" s="25"/>
      <c r="AB336" s="25"/>
      <c r="AC336" s="25"/>
    </row>
    <row r="337" spans="1:29" s="34" customFormat="1">
      <c r="A337" s="33"/>
      <c r="C337" s="25"/>
      <c r="D337" s="25"/>
      <c r="E337" s="25"/>
      <c r="F337" s="35"/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25"/>
      <c r="T337" s="25"/>
      <c r="U337" s="25"/>
      <c r="V337" s="25"/>
      <c r="W337" s="25"/>
      <c r="X337" s="25"/>
      <c r="Y337" s="25"/>
      <c r="Z337" s="25"/>
      <c r="AA337" s="25"/>
      <c r="AB337" s="25"/>
      <c r="AC337" s="25"/>
    </row>
    <row r="338" spans="1:29" s="34" customFormat="1">
      <c r="A338" s="33"/>
      <c r="C338" s="25"/>
      <c r="D338" s="25"/>
      <c r="E338" s="25"/>
      <c r="F338" s="35"/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25"/>
      <c r="T338" s="25"/>
      <c r="U338" s="25"/>
      <c r="V338" s="25"/>
      <c r="W338" s="25"/>
      <c r="X338" s="25"/>
      <c r="Y338" s="25"/>
      <c r="Z338" s="25"/>
      <c r="AA338" s="25"/>
      <c r="AB338" s="25"/>
      <c r="AC338" s="25"/>
    </row>
    <row r="339" spans="1:29" s="34" customFormat="1">
      <c r="A339" s="33"/>
      <c r="C339" s="25"/>
      <c r="D339" s="25"/>
      <c r="E339" s="25"/>
      <c r="F339" s="35"/>
      <c r="G339" s="25"/>
      <c r="H339" s="25"/>
      <c r="I339" s="25"/>
      <c r="J339" s="25"/>
      <c r="K339" s="25"/>
      <c r="L339" s="25"/>
      <c r="M339" s="25"/>
      <c r="N339" s="25"/>
      <c r="O339" s="25"/>
      <c r="P339" s="25"/>
      <c r="Q339" s="25"/>
      <c r="R339" s="25"/>
      <c r="S339" s="25"/>
      <c r="T339" s="25"/>
      <c r="U339" s="25"/>
      <c r="V339" s="25"/>
      <c r="W339" s="25"/>
      <c r="X339" s="25"/>
      <c r="Y339" s="25"/>
      <c r="Z339" s="25"/>
      <c r="AA339" s="25"/>
      <c r="AB339" s="25"/>
      <c r="AC339" s="25"/>
    </row>
    <row r="340" spans="1:29" s="34" customFormat="1">
      <c r="A340" s="33"/>
      <c r="C340" s="25"/>
      <c r="D340" s="25"/>
      <c r="E340" s="25"/>
      <c r="F340" s="35"/>
      <c r="G340" s="25"/>
      <c r="H340" s="25"/>
      <c r="I340" s="25"/>
      <c r="J340" s="25"/>
      <c r="K340" s="25"/>
      <c r="L340" s="25"/>
      <c r="M340" s="25"/>
      <c r="N340" s="25"/>
      <c r="O340" s="25"/>
      <c r="P340" s="25"/>
      <c r="Q340" s="25"/>
      <c r="R340" s="25"/>
      <c r="S340" s="25"/>
      <c r="T340" s="25"/>
      <c r="U340" s="25"/>
      <c r="V340" s="25"/>
      <c r="W340" s="25"/>
      <c r="X340" s="25"/>
      <c r="Y340" s="25"/>
      <c r="Z340" s="25"/>
      <c r="AA340" s="25"/>
      <c r="AB340" s="25"/>
      <c r="AC340" s="25"/>
    </row>
    <row r="341" spans="1:29" s="34" customFormat="1">
      <c r="A341" s="33"/>
      <c r="C341" s="25"/>
      <c r="D341" s="25"/>
      <c r="E341" s="25"/>
      <c r="F341" s="35"/>
      <c r="G341" s="25"/>
      <c r="H341" s="25"/>
      <c r="I341" s="25"/>
      <c r="J341" s="25"/>
      <c r="K341" s="25"/>
      <c r="L341" s="25"/>
      <c r="M341" s="25"/>
      <c r="N341" s="25"/>
      <c r="O341" s="25"/>
      <c r="P341" s="25"/>
      <c r="Q341" s="25"/>
      <c r="R341" s="25"/>
      <c r="S341" s="25"/>
      <c r="T341" s="25"/>
      <c r="U341" s="25"/>
      <c r="V341" s="25"/>
      <c r="W341" s="25"/>
      <c r="X341" s="25"/>
      <c r="Y341" s="25"/>
      <c r="Z341" s="25"/>
      <c r="AA341" s="25"/>
      <c r="AB341" s="25"/>
      <c r="AC341" s="25"/>
    </row>
    <row r="342" spans="1:29" s="34" customFormat="1">
      <c r="A342" s="33"/>
      <c r="C342" s="25"/>
      <c r="D342" s="25"/>
      <c r="E342" s="25"/>
      <c r="F342" s="35"/>
      <c r="G342" s="25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5"/>
      <c r="S342" s="25"/>
      <c r="T342" s="25"/>
      <c r="U342" s="25"/>
      <c r="V342" s="25"/>
      <c r="W342" s="25"/>
      <c r="X342" s="25"/>
      <c r="Y342" s="25"/>
      <c r="Z342" s="25"/>
      <c r="AA342" s="25"/>
      <c r="AB342" s="25"/>
      <c r="AC342" s="25"/>
    </row>
    <row r="343" spans="1:29" s="34" customFormat="1">
      <c r="A343" s="33"/>
      <c r="C343" s="25"/>
      <c r="D343" s="25"/>
      <c r="E343" s="25"/>
      <c r="F343" s="35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  <c r="X343" s="25"/>
      <c r="Y343" s="25"/>
      <c r="Z343" s="25"/>
      <c r="AA343" s="25"/>
      <c r="AB343" s="25"/>
      <c r="AC343" s="25"/>
    </row>
    <row r="344" spans="1:29" s="34" customFormat="1">
      <c r="A344" s="33"/>
      <c r="C344" s="25"/>
      <c r="D344" s="25"/>
      <c r="E344" s="25"/>
      <c r="F344" s="35"/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  <c r="X344" s="25"/>
      <c r="Y344" s="25"/>
      <c r="Z344" s="25"/>
      <c r="AA344" s="25"/>
      <c r="AB344" s="25"/>
      <c r="AC344" s="25"/>
    </row>
    <row r="345" spans="1:29" s="34" customFormat="1">
      <c r="A345" s="33"/>
      <c r="C345" s="25"/>
      <c r="D345" s="25"/>
      <c r="E345" s="25"/>
      <c r="F345" s="35"/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25"/>
      <c r="T345" s="25"/>
      <c r="U345" s="25"/>
      <c r="V345" s="25"/>
      <c r="W345" s="25"/>
      <c r="X345" s="25"/>
      <c r="Y345" s="25"/>
      <c r="Z345" s="25"/>
      <c r="AA345" s="25"/>
      <c r="AB345" s="25"/>
      <c r="AC345" s="25"/>
    </row>
    <row r="346" spans="1:29" s="34" customFormat="1">
      <c r="A346" s="33"/>
      <c r="C346" s="25"/>
      <c r="D346" s="25"/>
      <c r="E346" s="25"/>
      <c r="F346" s="35"/>
      <c r="G346" s="25"/>
      <c r="H346" s="25"/>
      <c r="I346" s="25"/>
      <c r="J346" s="25"/>
      <c r="K346" s="25"/>
      <c r="L346" s="25"/>
      <c r="M346" s="25"/>
      <c r="N346" s="25"/>
      <c r="O346" s="25"/>
      <c r="P346" s="25"/>
      <c r="Q346" s="25"/>
      <c r="R346" s="25"/>
      <c r="S346" s="25"/>
      <c r="T346" s="25"/>
      <c r="U346" s="25"/>
      <c r="V346" s="25"/>
      <c r="W346" s="25"/>
      <c r="X346" s="25"/>
      <c r="Y346" s="25"/>
      <c r="Z346" s="25"/>
      <c r="AA346" s="25"/>
      <c r="AB346" s="25"/>
      <c r="AC346" s="25"/>
    </row>
    <row r="347" spans="1:29" s="34" customFormat="1">
      <c r="A347" s="33"/>
      <c r="C347" s="25"/>
      <c r="D347" s="25"/>
      <c r="E347" s="25"/>
      <c r="F347" s="35"/>
      <c r="G347" s="25"/>
      <c r="H347" s="25"/>
      <c r="I347" s="25"/>
      <c r="J347" s="25"/>
      <c r="K347" s="25"/>
      <c r="L347" s="25"/>
      <c r="M347" s="25"/>
      <c r="N347" s="25"/>
      <c r="O347" s="25"/>
      <c r="P347" s="25"/>
      <c r="Q347" s="25"/>
      <c r="R347" s="25"/>
      <c r="S347" s="25"/>
      <c r="T347" s="25"/>
      <c r="U347" s="25"/>
      <c r="V347" s="25"/>
      <c r="W347" s="25"/>
      <c r="X347" s="25"/>
      <c r="Y347" s="25"/>
      <c r="Z347" s="25"/>
      <c r="AA347" s="25"/>
      <c r="AB347" s="25"/>
      <c r="AC347" s="25"/>
    </row>
    <row r="348" spans="1:29" s="34" customFormat="1">
      <c r="A348" s="33"/>
      <c r="C348" s="25"/>
      <c r="D348" s="25"/>
      <c r="E348" s="25"/>
      <c r="F348" s="35"/>
      <c r="G348" s="25"/>
      <c r="H348" s="25"/>
      <c r="I348" s="25"/>
      <c r="J348" s="25"/>
      <c r="K348" s="25"/>
      <c r="L348" s="25"/>
      <c r="M348" s="25"/>
      <c r="N348" s="25"/>
      <c r="O348" s="25"/>
      <c r="P348" s="25"/>
      <c r="Q348" s="25"/>
      <c r="R348" s="25"/>
      <c r="S348" s="25"/>
      <c r="T348" s="25"/>
      <c r="U348" s="25"/>
      <c r="V348" s="25"/>
      <c r="W348" s="25"/>
      <c r="X348" s="25"/>
      <c r="Y348" s="25"/>
      <c r="Z348" s="25"/>
      <c r="AA348" s="25"/>
      <c r="AB348" s="25"/>
      <c r="AC348" s="25"/>
    </row>
    <row r="349" spans="1:29" s="34" customFormat="1">
      <c r="A349" s="33"/>
      <c r="C349" s="25"/>
      <c r="D349" s="25"/>
      <c r="E349" s="25"/>
      <c r="F349" s="35"/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25"/>
      <c r="T349" s="25"/>
      <c r="U349" s="25"/>
      <c r="V349" s="25"/>
      <c r="W349" s="25"/>
      <c r="X349" s="25"/>
      <c r="Y349" s="25"/>
      <c r="Z349" s="25"/>
      <c r="AA349" s="25"/>
      <c r="AB349" s="25"/>
      <c r="AC349" s="25"/>
    </row>
    <row r="350" spans="1:29" s="34" customFormat="1">
      <c r="A350" s="33"/>
      <c r="C350" s="25"/>
      <c r="D350" s="25"/>
      <c r="E350" s="25"/>
      <c r="F350" s="35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5"/>
      <c r="R350" s="25"/>
      <c r="S350" s="25"/>
      <c r="T350" s="25"/>
      <c r="U350" s="25"/>
      <c r="V350" s="25"/>
      <c r="W350" s="25"/>
      <c r="X350" s="25"/>
      <c r="Y350" s="25"/>
      <c r="Z350" s="25"/>
      <c r="AA350" s="25"/>
      <c r="AB350" s="25"/>
      <c r="AC350" s="25"/>
    </row>
    <row r="351" spans="1:29" s="34" customFormat="1">
      <c r="A351" s="33"/>
      <c r="C351" s="25"/>
      <c r="D351" s="25"/>
      <c r="E351" s="25"/>
      <c r="F351" s="35"/>
      <c r="G351" s="25"/>
      <c r="H351" s="25"/>
      <c r="I351" s="25"/>
      <c r="J351" s="25"/>
      <c r="K351" s="25"/>
      <c r="L351" s="25"/>
      <c r="M351" s="25"/>
      <c r="N351" s="25"/>
      <c r="O351" s="25"/>
      <c r="P351" s="25"/>
      <c r="Q351" s="25"/>
      <c r="R351" s="25"/>
      <c r="S351" s="25"/>
      <c r="T351" s="25"/>
      <c r="U351" s="25"/>
      <c r="V351" s="25"/>
      <c r="W351" s="25"/>
      <c r="X351" s="25"/>
      <c r="Y351" s="25"/>
      <c r="Z351" s="25"/>
      <c r="AA351" s="25"/>
      <c r="AB351" s="25"/>
      <c r="AC351" s="25"/>
    </row>
    <row r="352" spans="1:29" s="34" customFormat="1">
      <c r="A352" s="33"/>
      <c r="C352" s="25"/>
      <c r="D352" s="25"/>
      <c r="E352" s="25"/>
      <c r="F352" s="35"/>
      <c r="G352" s="25"/>
      <c r="H352" s="25"/>
      <c r="I352" s="25"/>
      <c r="J352" s="25"/>
      <c r="K352" s="25"/>
      <c r="L352" s="25"/>
      <c r="M352" s="25"/>
      <c r="N352" s="25"/>
      <c r="O352" s="25"/>
      <c r="P352" s="25"/>
      <c r="Q352" s="25"/>
      <c r="R352" s="25"/>
      <c r="S352" s="25"/>
      <c r="T352" s="25"/>
      <c r="U352" s="25"/>
      <c r="V352" s="25"/>
      <c r="W352" s="25"/>
      <c r="X352" s="25"/>
      <c r="Y352" s="25"/>
      <c r="Z352" s="25"/>
      <c r="AA352" s="25"/>
      <c r="AB352" s="25"/>
      <c r="AC352" s="25"/>
    </row>
    <row r="353" spans="1:29" s="34" customFormat="1">
      <c r="A353" s="33"/>
      <c r="C353" s="25"/>
      <c r="D353" s="25"/>
      <c r="E353" s="25"/>
      <c r="F353" s="35"/>
      <c r="G353" s="25"/>
      <c r="H353" s="25"/>
      <c r="I353" s="25"/>
      <c r="J353" s="25"/>
      <c r="K353" s="25"/>
      <c r="L353" s="25"/>
      <c r="M353" s="25"/>
      <c r="N353" s="25"/>
      <c r="O353" s="25"/>
      <c r="P353" s="25"/>
      <c r="Q353" s="25"/>
      <c r="R353" s="25"/>
      <c r="S353" s="25"/>
      <c r="T353" s="25"/>
      <c r="U353" s="25"/>
      <c r="V353" s="25"/>
      <c r="W353" s="25"/>
      <c r="X353" s="25"/>
      <c r="Y353" s="25"/>
      <c r="Z353" s="25"/>
      <c r="AA353" s="25"/>
      <c r="AB353" s="25"/>
      <c r="AC353" s="25"/>
    </row>
    <row r="354" spans="1:29" s="34" customFormat="1">
      <c r="A354" s="33"/>
      <c r="C354" s="25"/>
      <c r="D354" s="25"/>
      <c r="E354" s="25"/>
      <c r="F354" s="35"/>
      <c r="G354" s="25"/>
      <c r="H354" s="25"/>
      <c r="I354" s="25"/>
      <c r="J354" s="25"/>
      <c r="K354" s="25"/>
      <c r="L354" s="25"/>
      <c r="M354" s="25"/>
      <c r="N354" s="25"/>
      <c r="O354" s="25"/>
      <c r="P354" s="25"/>
      <c r="Q354" s="25"/>
      <c r="R354" s="25"/>
      <c r="S354" s="25"/>
      <c r="T354" s="25"/>
      <c r="U354" s="25"/>
      <c r="V354" s="25"/>
      <c r="W354" s="25"/>
      <c r="X354" s="25"/>
      <c r="Y354" s="25"/>
      <c r="Z354" s="25"/>
      <c r="AA354" s="25"/>
      <c r="AB354" s="25"/>
      <c r="AC354" s="25"/>
    </row>
    <row r="355" spans="1:29" s="34" customFormat="1">
      <c r="A355" s="33"/>
      <c r="C355" s="25"/>
      <c r="D355" s="25"/>
      <c r="E355" s="25"/>
      <c r="F355" s="35"/>
      <c r="G355" s="25"/>
      <c r="H355" s="25"/>
      <c r="I355" s="25"/>
      <c r="J355" s="25"/>
      <c r="K355" s="25"/>
      <c r="L355" s="25"/>
      <c r="M355" s="25"/>
      <c r="N355" s="25"/>
      <c r="O355" s="25"/>
      <c r="P355" s="25"/>
      <c r="Q355" s="25"/>
      <c r="R355" s="25"/>
      <c r="S355" s="25"/>
      <c r="T355" s="25"/>
      <c r="U355" s="25"/>
      <c r="V355" s="25"/>
      <c r="W355" s="25"/>
      <c r="X355" s="25"/>
      <c r="Y355" s="25"/>
      <c r="Z355" s="25"/>
      <c r="AA355" s="25"/>
      <c r="AB355" s="25"/>
      <c r="AC355" s="25"/>
    </row>
    <row r="356" spans="1:29" s="34" customFormat="1">
      <c r="A356" s="33"/>
      <c r="C356" s="25"/>
      <c r="D356" s="25"/>
      <c r="E356" s="25"/>
      <c r="F356" s="35"/>
      <c r="G356" s="25"/>
      <c r="H356" s="25"/>
      <c r="I356" s="25"/>
      <c r="J356" s="25"/>
      <c r="K356" s="25"/>
      <c r="L356" s="25"/>
      <c r="M356" s="25"/>
      <c r="N356" s="25"/>
      <c r="O356" s="25"/>
      <c r="P356" s="25"/>
      <c r="Q356" s="25"/>
      <c r="R356" s="25"/>
      <c r="S356" s="25"/>
      <c r="T356" s="25"/>
      <c r="U356" s="25"/>
      <c r="V356" s="25"/>
      <c r="W356" s="25"/>
      <c r="X356" s="25"/>
      <c r="Y356" s="25"/>
      <c r="Z356" s="25"/>
      <c r="AA356" s="25"/>
      <c r="AB356" s="25"/>
      <c r="AC356" s="25"/>
    </row>
    <row r="357" spans="1:29" s="34" customFormat="1">
      <c r="A357" s="33"/>
      <c r="C357" s="25"/>
      <c r="D357" s="25"/>
      <c r="E357" s="25"/>
      <c r="F357" s="35"/>
      <c r="G357" s="25"/>
      <c r="H357" s="25"/>
      <c r="I357" s="25"/>
      <c r="J357" s="25"/>
      <c r="K357" s="25"/>
      <c r="L357" s="25"/>
      <c r="M357" s="25"/>
      <c r="N357" s="25"/>
      <c r="O357" s="25"/>
      <c r="P357" s="25"/>
      <c r="Q357" s="25"/>
      <c r="R357" s="25"/>
      <c r="S357" s="25"/>
      <c r="T357" s="25"/>
      <c r="U357" s="25"/>
      <c r="V357" s="25"/>
      <c r="W357" s="25"/>
      <c r="X357" s="25"/>
      <c r="Y357" s="25"/>
      <c r="Z357" s="25"/>
      <c r="AA357" s="25"/>
      <c r="AB357" s="25"/>
      <c r="AC357" s="25"/>
    </row>
    <row r="358" spans="1:29" s="34" customFormat="1">
      <c r="A358" s="33"/>
      <c r="C358" s="25"/>
      <c r="D358" s="25"/>
      <c r="E358" s="25"/>
      <c r="F358" s="35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  <c r="S358" s="25"/>
      <c r="T358" s="25"/>
      <c r="U358" s="25"/>
      <c r="V358" s="25"/>
      <c r="W358" s="25"/>
      <c r="X358" s="25"/>
      <c r="Y358" s="25"/>
      <c r="Z358" s="25"/>
      <c r="AA358" s="25"/>
      <c r="AB358" s="25"/>
      <c r="AC358" s="25"/>
    </row>
    <row r="359" spans="1:29" s="34" customFormat="1">
      <c r="A359" s="33"/>
      <c r="C359" s="25"/>
      <c r="D359" s="25"/>
      <c r="E359" s="25"/>
      <c r="F359" s="35"/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  <c r="S359" s="25"/>
      <c r="T359" s="25"/>
      <c r="U359" s="25"/>
      <c r="V359" s="25"/>
      <c r="W359" s="25"/>
      <c r="X359" s="25"/>
      <c r="Y359" s="25"/>
      <c r="Z359" s="25"/>
      <c r="AA359" s="25"/>
      <c r="AB359" s="25"/>
      <c r="AC359" s="25"/>
    </row>
    <row r="360" spans="1:29" s="34" customFormat="1">
      <c r="A360" s="33"/>
      <c r="C360" s="25"/>
      <c r="D360" s="25"/>
      <c r="E360" s="25"/>
      <c r="F360" s="35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  <c r="S360" s="25"/>
      <c r="T360" s="25"/>
      <c r="U360" s="25"/>
      <c r="V360" s="25"/>
      <c r="W360" s="25"/>
      <c r="X360" s="25"/>
      <c r="Y360" s="25"/>
      <c r="Z360" s="25"/>
      <c r="AA360" s="25"/>
      <c r="AB360" s="25"/>
      <c r="AC360" s="25"/>
    </row>
    <row r="361" spans="1:29" s="34" customFormat="1">
      <c r="A361" s="33"/>
      <c r="C361" s="25"/>
      <c r="D361" s="25"/>
      <c r="E361" s="25"/>
      <c r="F361" s="35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25"/>
      <c r="T361" s="25"/>
      <c r="U361" s="25"/>
      <c r="V361" s="25"/>
      <c r="W361" s="25"/>
      <c r="X361" s="25"/>
      <c r="Y361" s="25"/>
      <c r="Z361" s="25"/>
      <c r="AA361" s="25"/>
      <c r="AB361" s="25"/>
      <c r="AC361" s="25"/>
    </row>
    <row r="362" spans="1:29" s="34" customFormat="1">
      <c r="A362" s="33"/>
      <c r="C362" s="25"/>
      <c r="D362" s="25"/>
      <c r="E362" s="25"/>
      <c r="F362" s="35"/>
      <c r="G362" s="25"/>
      <c r="H362" s="25"/>
      <c r="I362" s="25"/>
      <c r="J362" s="25"/>
      <c r="K362" s="25"/>
      <c r="L362" s="25"/>
      <c r="M362" s="25"/>
      <c r="N362" s="25"/>
      <c r="O362" s="25"/>
      <c r="P362" s="25"/>
      <c r="Q362" s="25"/>
      <c r="R362" s="25"/>
      <c r="S362" s="25"/>
      <c r="T362" s="25"/>
      <c r="U362" s="25"/>
      <c r="V362" s="25"/>
      <c r="W362" s="25"/>
      <c r="X362" s="25"/>
      <c r="Y362" s="25"/>
      <c r="Z362" s="25"/>
      <c r="AA362" s="25"/>
      <c r="AB362" s="25"/>
      <c r="AC362" s="25"/>
    </row>
    <row r="363" spans="1:29" s="34" customFormat="1">
      <c r="A363" s="33"/>
      <c r="C363" s="25"/>
      <c r="D363" s="25"/>
      <c r="E363" s="25"/>
      <c r="F363" s="35"/>
      <c r="G363" s="25"/>
      <c r="H363" s="25"/>
      <c r="I363" s="25"/>
      <c r="J363" s="25"/>
      <c r="K363" s="25"/>
      <c r="L363" s="25"/>
      <c r="M363" s="25"/>
      <c r="N363" s="25"/>
      <c r="O363" s="25"/>
      <c r="P363" s="25"/>
      <c r="Q363" s="25"/>
      <c r="R363" s="25"/>
      <c r="S363" s="25"/>
      <c r="T363" s="25"/>
      <c r="U363" s="25"/>
      <c r="V363" s="25"/>
      <c r="W363" s="25"/>
      <c r="X363" s="25"/>
      <c r="Y363" s="25"/>
      <c r="Z363" s="25"/>
      <c r="AA363" s="25"/>
      <c r="AB363" s="25"/>
      <c r="AC363" s="25"/>
    </row>
    <row r="364" spans="1:29" s="34" customFormat="1">
      <c r="A364" s="33"/>
      <c r="C364" s="25"/>
      <c r="D364" s="25"/>
      <c r="E364" s="25"/>
      <c r="F364" s="35"/>
      <c r="G364" s="25"/>
      <c r="H364" s="25"/>
      <c r="I364" s="25"/>
      <c r="J364" s="25"/>
      <c r="K364" s="25"/>
      <c r="L364" s="25"/>
      <c r="M364" s="25"/>
      <c r="N364" s="25"/>
      <c r="O364" s="25"/>
      <c r="P364" s="25"/>
      <c r="Q364" s="25"/>
      <c r="R364" s="25"/>
      <c r="S364" s="25"/>
      <c r="T364" s="25"/>
      <c r="U364" s="25"/>
      <c r="V364" s="25"/>
      <c r="W364" s="25"/>
      <c r="X364" s="25"/>
      <c r="Y364" s="25"/>
      <c r="Z364" s="25"/>
      <c r="AA364" s="25"/>
      <c r="AB364" s="25"/>
      <c r="AC364" s="25"/>
    </row>
    <row r="365" spans="1:29" s="34" customFormat="1">
      <c r="A365" s="33"/>
      <c r="C365" s="25"/>
      <c r="D365" s="25"/>
      <c r="E365" s="25"/>
      <c r="F365" s="35"/>
      <c r="G365" s="25"/>
      <c r="H365" s="25"/>
      <c r="I365" s="25"/>
      <c r="J365" s="25"/>
      <c r="K365" s="25"/>
      <c r="L365" s="25"/>
      <c r="M365" s="25"/>
      <c r="N365" s="25"/>
      <c r="O365" s="25"/>
      <c r="P365" s="25"/>
      <c r="Q365" s="25"/>
      <c r="R365" s="25"/>
      <c r="S365" s="25"/>
      <c r="T365" s="25"/>
      <c r="U365" s="25"/>
      <c r="V365" s="25"/>
      <c r="W365" s="25"/>
      <c r="X365" s="25"/>
      <c r="Y365" s="25"/>
      <c r="Z365" s="25"/>
      <c r="AA365" s="25"/>
      <c r="AB365" s="25"/>
      <c r="AC365" s="25"/>
    </row>
    <row r="366" spans="1:29" s="34" customFormat="1">
      <c r="A366" s="33"/>
      <c r="C366" s="25"/>
      <c r="D366" s="25"/>
      <c r="E366" s="25"/>
      <c r="F366" s="35"/>
      <c r="G366" s="25"/>
      <c r="H366" s="25"/>
      <c r="I366" s="25"/>
      <c r="J366" s="25"/>
      <c r="K366" s="25"/>
      <c r="L366" s="25"/>
      <c r="M366" s="25"/>
      <c r="N366" s="25"/>
      <c r="O366" s="25"/>
      <c r="P366" s="25"/>
      <c r="Q366" s="25"/>
      <c r="R366" s="25"/>
      <c r="S366" s="25"/>
      <c r="T366" s="25"/>
      <c r="U366" s="25"/>
      <c r="V366" s="25"/>
      <c r="W366" s="25"/>
      <c r="X366" s="25"/>
      <c r="Y366" s="25"/>
      <c r="Z366" s="25"/>
      <c r="AA366" s="25"/>
      <c r="AB366" s="25"/>
      <c r="AC366" s="25"/>
    </row>
    <row r="367" spans="1:29" s="34" customFormat="1">
      <c r="A367" s="33"/>
      <c r="C367" s="25"/>
      <c r="D367" s="25"/>
      <c r="E367" s="25"/>
      <c r="F367" s="35"/>
      <c r="G367" s="25"/>
      <c r="H367" s="25"/>
      <c r="I367" s="25"/>
      <c r="J367" s="25"/>
      <c r="K367" s="25"/>
      <c r="L367" s="25"/>
      <c r="M367" s="25"/>
      <c r="N367" s="25"/>
      <c r="O367" s="25"/>
      <c r="P367" s="25"/>
      <c r="Q367" s="25"/>
      <c r="R367" s="25"/>
      <c r="S367" s="25"/>
      <c r="T367" s="25"/>
      <c r="U367" s="25"/>
      <c r="V367" s="25"/>
      <c r="W367" s="25"/>
      <c r="X367" s="25"/>
      <c r="Y367" s="25"/>
      <c r="Z367" s="25"/>
      <c r="AA367" s="25"/>
      <c r="AB367" s="25"/>
      <c r="AC367" s="25"/>
    </row>
    <row r="368" spans="1:29" s="34" customFormat="1">
      <c r="A368" s="33"/>
      <c r="C368" s="25"/>
      <c r="D368" s="25"/>
      <c r="E368" s="25"/>
      <c r="F368" s="35"/>
      <c r="G368" s="25"/>
      <c r="H368" s="25"/>
      <c r="I368" s="25"/>
      <c r="J368" s="25"/>
      <c r="K368" s="25"/>
      <c r="L368" s="25"/>
      <c r="M368" s="25"/>
      <c r="N368" s="25"/>
      <c r="O368" s="25"/>
      <c r="P368" s="25"/>
      <c r="Q368" s="25"/>
      <c r="R368" s="25"/>
      <c r="S368" s="25"/>
      <c r="T368" s="25"/>
      <c r="U368" s="25"/>
      <c r="V368" s="25"/>
      <c r="W368" s="25"/>
      <c r="X368" s="25"/>
      <c r="Y368" s="25"/>
      <c r="Z368" s="25"/>
      <c r="AA368" s="25"/>
      <c r="AB368" s="25"/>
      <c r="AC368" s="25"/>
    </row>
    <row r="369" spans="1:29" s="34" customFormat="1">
      <c r="A369" s="33"/>
      <c r="C369" s="25"/>
      <c r="D369" s="25"/>
      <c r="E369" s="25"/>
      <c r="F369" s="35"/>
      <c r="G369" s="25"/>
      <c r="H369" s="25"/>
      <c r="I369" s="25"/>
      <c r="J369" s="25"/>
      <c r="K369" s="25"/>
      <c r="L369" s="25"/>
      <c r="M369" s="25"/>
      <c r="N369" s="25"/>
      <c r="O369" s="25"/>
      <c r="P369" s="25"/>
      <c r="Q369" s="25"/>
      <c r="R369" s="25"/>
      <c r="S369" s="25"/>
      <c r="T369" s="25"/>
      <c r="U369" s="25"/>
      <c r="V369" s="25"/>
      <c r="W369" s="25"/>
      <c r="X369" s="25"/>
      <c r="Y369" s="25"/>
      <c r="Z369" s="25"/>
      <c r="AA369" s="25"/>
      <c r="AB369" s="25"/>
      <c r="AC369" s="25"/>
    </row>
    <row r="370" spans="1:29" s="34" customFormat="1">
      <c r="A370" s="33"/>
      <c r="C370" s="25"/>
      <c r="D370" s="25"/>
      <c r="E370" s="25"/>
      <c r="F370" s="35"/>
      <c r="G370" s="25"/>
      <c r="H370" s="25"/>
      <c r="I370" s="25"/>
      <c r="J370" s="25"/>
      <c r="K370" s="25"/>
      <c r="L370" s="25"/>
      <c r="M370" s="25"/>
      <c r="N370" s="25"/>
      <c r="O370" s="25"/>
      <c r="P370" s="25"/>
      <c r="Q370" s="25"/>
      <c r="R370" s="25"/>
      <c r="S370" s="25"/>
      <c r="T370" s="25"/>
      <c r="U370" s="25"/>
      <c r="V370" s="25"/>
      <c r="W370" s="25"/>
      <c r="X370" s="25"/>
      <c r="Y370" s="25"/>
      <c r="Z370" s="25"/>
      <c r="AA370" s="25"/>
      <c r="AB370" s="25"/>
      <c r="AC370" s="25"/>
    </row>
    <row r="371" spans="1:29" s="34" customFormat="1">
      <c r="A371" s="33"/>
      <c r="C371" s="25"/>
      <c r="D371" s="25"/>
      <c r="E371" s="25"/>
      <c r="F371" s="35"/>
      <c r="G371" s="25"/>
      <c r="H371" s="25"/>
      <c r="I371" s="25"/>
      <c r="J371" s="25"/>
      <c r="K371" s="25"/>
      <c r="L371" s="25"/>
      <c r="M371" s="25"/>
      <c r="N371" s="25"/>
      <c r="O371" s="25"/>
      <c r="P371" s="25"/>
      <c r="Q371" s="25"/>
      <c r="R371" s="25"/>
      <c r="S371" s="25"/>
      <c r="T371" s="25"/>
      <c r="U371" s="25"/>
      <c r="V371" s="25"/>
      <c r="W371" s="25"/>
      <c r="X371" s="25"/>
      <c r="Y371" s="25"/>
      <c r="Z371" s="25"/>
      <c r="AA371" s="25"/>
      <c r="AB371" s="25"/>
      <c r="AC371" s="25"/>
    </row>
    <row r="372" spans="1:29" s="34" customFormat="1">
      <c r="A372" s="33"/>
      <c r="C372" s="25"/>
      <c r="D372" s="25"/>
      <c r="E372" s="25"/>
      <c r="F372" s="35"/>
      <c r="G372" s="25"/>
      <c r="H372" s="25"/>
      <c r="I372" s="25"/>
      <c r="J372" s="25"/>
      <c r="K372" s="25"/>
      <c r="L372" s="25"/>
      <c r="M372" s="25"/>
      <c r="N372" s="25"/>
      <c r="O372" s="25"/>
      <c r="P372" s="25"/>
      <c r="Q372" s="25"/>
      <c r="R372" s="25"/>
      <c r="S372" s="25"/>
      <c r="T372" s="25"/>
      <c r="U372" s="25"/>
      <c r="V372" s="25"/>
      <c r="W372" s="25"/>
      <c r="X372" s="25"/>
      <c r="Y372" s="25"/>
      <c r="Z372" s="25"/>
      <c r="AA372" s="25"/>
      <c r="AB372" s="25"/>
      <c r="AC372" s="25"/>
    </row>
    <row r="373" spans="1:29" s="34" customFormat="1">
      <c r="A373" s="33"/>
      <c r="C373" s="25"/>
      <c r="D373" s="25"/>
      <c r="E373" s="25"/>
      <c r="F373" s="35"/>
      <c r="G373" s="25"/>
      <c r="H373" s="25"/>
      <c r="I373" s="25"/>
      <c r="J373" s="25"/>
      <c r="K373" s="25"/>
      <c r="L373" s="25"/>
      <c r="M373" s="25"/>
      <c r="N373" s="25"/>
      <c r="O373" s="25"/>
      <c r="P373" s="25"/>
      <c r="Q373" s="25"/>
      <c r="R373" s="25"/>
      <c r="S373" s="25"/>
      <c r="T373" s="25"/>
      <c r="U373" s="25"/>
      <c r="V373" s="25"/>
      <c r="W373" s="25"/>
      <c r="X373" s="25"/>
      <c r="Y373" s="25"/>
      <c r="Z373" s="25"/>
      <c r="AA373" s="25"/>
      <c r="AB373" s="25"/>
      <c r="AC373" s="25"/>
    </row>
    <row r="374" spans="1:29" s="34" customFormat="1">
      <c r="A374" s="33"/>
      <c r="C374" s="25"/>
      <c r="D374" s="25"/>
      <c r="E374" s="25"/>
      <c r="F374" s="35"/>
      <c r="G374" s="25"/>
      <c r="H374" s="25"/>
      <c r="I374" s="25"/>
      <c r="J374" s="25"/>
      <c r="K374" s="25"/>
      <c r="L374" s="25"/>
      <c r="M374" s="25"/>
      <c r="N374" s="25"/>
      <c r="O374" s="25"/>
      <c r="P374" s="25"/>
      <c r="Q374" s="25"/>
      <c r="R374" s="25"/>
      <c r="S374" s="25"/>
      <c r="T374" s="25"/>
      <c r="U374" s="25"/>
      <c r="V374" s="25"/>
      <c r="W374" s="25"/>
      <c r="X374" s="25"/>
      <c r="Y374" s="25"/>
      <c r="Z374" s="25"/>
      <c r="AA374" s="25"/>
      <c r="AB374" s="25"/>
      <c r="AC374" s="25"/>
    </row>
    <row r="375" spans="1:29" s="34" customFormat="1">
      <c r="A375" s="33"/>
      <c r="C375" s="25"/>
      <c r="D375" s="25"/>
      <c r="E375" s="25"/>
      <c r="F375" s="35"/>
      <c r="G375" s="25"/>
      <c r="H375" s="25"/>
      <c r="I375" s="25"/>
      <c r="J375" s="25"/>
      <c r="K375" s="25"/>
      <c r="L375" s="25"/>
      <c r="M375" s="25"/>
      <c r="N375" s="25"/>
      <c r="O375" s="25"/>
      <c r="P375" s="25"/>
      <c r="Q375" s="25"/>
      <c r="R375" s="25"/>
      <c r="S375" s="25"/>
      <c r="T375" s="25"/>
      <c r="U375" s="25"/>
      <c r="V375" s="25"/>
      <c r="W375" s="25"/>
      <c r="X375" s="25"/>
      <c r="Y375" s="25"/>
      <c r="Z375" s="25"/>
      <c r="AA375" s="25"/>
      <c r="AB375" s="25"/>
      <c r="AC375" s="25"/>
    </row>
    <row r="376" spans="1:29" s="34" customFormat="1">
      <c r="A376" s="33"/>
      <c r="C376" s="25"/>
      <c r="D376" s="25"/>
      <c r="E376" s="25"/>
      <c r="F376" s="35"/>
      <c r="G376" s="25"/>
      <c r="H376" s="25"/>
      <c r="I376" s="25"/>
      <c r="J376" s="25"/>
      <c r="K376" s="25"/>
      <c r="L376" s="25"/>
      <c r="M376" s="25"/>
      <c r="N376" s="25"/>
      <c r="O376" s="25"/>
      <c r="P376" s="25"/>
      <c r="Q376" s="25"/>
      <c r="R376" s="25"/>
      <c r="S376" s="25"/>
      <c r="T376" s="25"/>
      <c r="U376" s="25"/>
      <c r="V376" s="25"/>
      <c r="W376" s="25"/>
      <c r="X376" s="25"/>
      <c r="Y376" s="25"/>
      <c r="Z376" s="25"/>
      <c r="AA376" s="25"/>
      <c r="AB376" s="25"/>
      <c r="AC376" s="25"/>
    </row>
    <row r="377" spans="1:29" s="34" customFormat="1">
      <c r="A377" s="33"/>
      <c r="C377" s="25"/>
      <c r="D377" s="25"/>
      <c r="E377" s="25"/>
      <c r="F377" s="35"/>
      <c r="G377" s="25"/>
      <c r="H377" s="25"/>
      <c r="I377" s="25"/>
      <c r="J377" s="25"/>
      <c r="K377" s="25"/>
      <c r="L377" s="25"/>
      <c r="M377" s="25"/>
      <c r="N377" s="25"/>
      <c r="O377" s="25"/>
      <c r="P377" s="25"/>
      <c r="Q377" s="25"/>
      <c r="R377" s="25"/>
      <c r="S377" s="25"/>
      <c r="T377" s="25"/>
      <c r="U377" s="25"/>
      <c r="V377" s="25"/>
      <c r="W377" s="25"/>
      <c r="X377" s="25"/>
      <c r="Y377" s="25"/>
      <c r="Z377" s="25"/>
      <c r="AA377" s="25"/>
      <c r="AB377" s="25"/>
      <c r="AC377" s="25"/>
    </row>
    <row r="378" spans="1:29" s="34" customFormat="1">
      <c r="A378" s="33"/>
      <c r="C378" s="25"/>
      <c r="D378" s="25"/>
      <c r="E378" s="25"/>
      <c r="F378" s="35"/>
      <c r="G378" s="25"/>
      <c r="H378" s="25"/>
      <c r="I378" s="25"/>
      <c r="J378" s="25"/>
      <c r="K378" s="25"/>
      <c r="L378" s="25"/>
      <c r="M378" s="25"/>
      <c r="N378" s="25"/>
      <c r="O378" s="25"/>
      <c r="P378" s="25"/>
      <c r="Q378" s="25"/>
      <c r="R378" s="25"/>
      <c r="S378" s="25"/>
      <c r="T378" s="25"/>
      <c r="U378" s="25"/>
      <c r="V378" s="25"/>
      <c r="W378" s="25"/>
      <c r="X378" s="25"/>
      <c r="Y378" s="25"/>
      <c r="Z378" s="25"/>
      <c r="AA378" s="25"/>
      <c r="AB378" s="25"/>
      <c r="AC378" s="25"/>
    </row>
    <row r="379" spans="1:29" s="34" customFormat="1">
      <c r="A379" s="33"/>
      <c r="C379" s="25"/>
      <c r="D379" s="25"/>
      <c r="E379" s="25"/>
      <c r="F379" s="35"/>
      <c r="G379" s="25"/>
      <c r="H379" s="25"/>
      <c r="I379" s="25"/>
      <c r="J379" s="25"/>
      <c r="K379" s="25"/>
      <c r="L379" s="25"/>
      <c r="M379" s="25"/>
      <c r="N379" s="25"/>
      <c r="O379" s="25"/>
      <c r="P379" s="25"/>
      <c r="Q379" s="25"/>
      <c r="R379" s="25"/>
      <c r="S379" s="25"/>
      <c r="T379" s="25"/>
      <c r="U379" s="25"/>
      <c r="V379" s="25"/>
      <c r="W379" s="25"/>
      <c r="X379" s="25"/>
      <c r="Y379" s="25"/>
      <c r="Z379" s="25"/>
      <c r="AA379" s="25"/>
      <c r="AB379" s="25"/>
      <c r="AC379" s="25"/>
    </row>
    <row r="380" spans="1:29" s="34" customFormat="1">
      <c r="A380" s="33"/>
      <c r="C380" s="25"/>
      <c r="D380" s="25"/>
      <c r="E380" s="25"/>
      <c r="F380" s="35"/>
      <c r="G380" s="25"/>
      <c r="H380" s="25"/>
      <c r="I380" s="25"/>
      <c r="J380" s="25"/>
      <c r="K380" s="25"/>
      <c r="L380" s="25"/>
      <c r="M380" s="25"/>
      <c r="N380" s="25"/>
      <c r="O380" s="25"/>
      <c r="P380" s="25"/>
      <c r="Q380" s="25"/>
      <c r="R380" s="25"/>
      <c r="S380" s="25"/>
      <c r="T380" s="25"/>
      <c r="U380" s="25"/>
      <c r="V380" s="25"/>
      <c r="W380" s="25"/>
      <c r="X380" s="25"/>
      <c r="Y380" s="25"/>
      <c r="Z380" s="25"/>
      <c r="AA380" s="25"/>
      <c r="AB380" s="25"/>
      <c r="AC380" s="25"/>
    </row>
    <row r="381" spans="1:29" s="34" customFormat="1">
      <c r="A381" s="33"/>
      <c r="C381" s="25"/>
      <c r="D381" s="25"/>
      <c r="E381" s="25"/>
      <c r="F381" s="35"/>
      <c r="G381" s="25"/>
      <c r="H381" s="25"/>
      <c r="I381" s="25"/>
      <c r="J381" s="25"/>
      <c r="K381" s="25"/>
      <c r="L381" s="25"/>
      <c r="M381" s="25"/>
      <c r="N381" s="25"/>
      <c r="O381" s="25"/>
      <c r="P381" s="25"/>
      <c r="Q381" s="25"/>
      <c r="R381" s="25"/>
      <c r="S381" s="25"/>
      <c r="T381" s="25"/>
      <c r="U381" s="25"/>
      <c r="V381" s="25"/>
      <c r="W381" s="25"/>
      <c r="X381" s="25"/>
      <c r="Y381" s="25"/>
      <c r="Z381" s="25"/>
      <c r="AA381" s="25"/>
      <c r="AB381" s="25"/>
      <c r="AC381" s="25"/>
    </row>
    <row r="382" spans="1:29" s="34" customFormat="1">
      <c r="A382" s="33"/>
      <c r="C382" s="25"/>
      <c r="D382" s="25"/>
      <c r="E382" s="25"/>
      <c r="F382" s="35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  <c r="S382" s="25"/>
      <c r="T382" s="25"/>
      <c r="U382" s="25"/>
      <c r="V382" s="25"/>
      <c r="W382" s="25"/>
      <c r="X382" s="25"/>
      <c r="Y382" s="25"/>
      <c r="Z382" s="25"/>
      <c r="AA382" s="25"/>
      <c r="AB382" s="25"/>
      <c r="AC382" s="25"/>
    </row>
    <row r="383" spans="1:29" s="34" customFormat="1">
      <c r="A383" s="33"/>
      <c r="C383" s="25"/>
      <c r="D383" s="25"/>
      <c r="E383" s="25"/>
      <c r="F383" s="35"/>
      <c r="G383" s="25"/>
      <c r="H383" s="25"/>
      <c r="I383" s="25"/>
      <c r="J383" s="25"/>
      <c r="K383" s="25"/>
      <c r="L383" s="25"/>
      <c r="M383" s="25"/>
      <c r="N383" s="25"/>
      <c r="O383" s="25"/>
      <c r="P383" s="25"/>
      <c r="Q383" s="25"/>
      <c r="R383" s="25"/>
      <c r="S383" s="25"/>
      <c r="T383" s="25"/>
      <c r="U383" s="25"/>
      <c r="V383" s="25"/>
      <c r="W383" s="25"/>
      <c r="X383" s="25"/>
      <c r="Y383" s="25"/>
      <c r="Z383" s="25"/>
      <c r="AA383" s="25"/>
      <c r="AB383" s="25"/>
      <c r="AC383" s="25"/>
    </row>
    <row r="384" spans="1:29" s="34" customFormat="1">
      <c r="A384" s="33"/>
      <c r="C384" s="25"/>
      <c r="D384" s="25"/>
      <c r="E384" s="25"/>
      <c r="F384" s="35"/>
      <c r="G384" s="25"/>
      <c r="H384" s="25"/>
      <c r="I384" s="25"/>
      <c r="J384" s="25"/>
      <c r="K384" s="25"/>
      <c r="L384" s="25"/>
      <c r="M384" s="25"/>
      <c r="N384" s="25"/>
      <c r="O384" s="25"/>
      <c r="P384" s="25"/>
      <c r="Q384" s="25"/>
      <c r="R384" s="25"/>
      <c r="S384" s="25"/>
      <c r="T384" s="25"/>
      <c r="U384" s="25"/>
      <c r="V384" s="25"/>
      <c r="W384" s="25"/>
      <c r="X384" s="25"/>
      <c r="Y384" s="25"/>
      <c r="Z384" s="25"/>
      <c r="AA384" s="25"/>
      <c r="AB384" s="25"/>
      <c r="AC384" s="25"/>
    </row>
    <row r="385" spans="1:29" s="34" customFormat="1">
      <c r="A385" s="33"/>
      <c r="C385" s="25"/>
      <c r="D385" s="25"/>
      <c r="E385" s="25"/>
      <c r="F385" s="35"/>
      <c r="G385" s="25"/>
      <c r="H385" s="25"/>
      <c r="I385" s="25"/>
      <c r="J385" s="25"/>
      <c r="K385" s="25"/>
      <c r="L385" s="25"/>
      <c r="M385" s="25"/>
      <c r="N385" s="25"/>
      <c r="O385" s="25"/>
      <c r="P385" s="25"/>
      <c r="Q385" s="25"/>
      <c r="R385" s="25"/>
      <c r="S385" s="25"/>
      <c r="T385" s="25"/>
      <c r="U385" s="25"/>
      <c r="V385" s="25"/>
      <c r="W385" s="25"/>
      <c r="X385" s="25"/>
      <c r="Y385" s="25"/>
      <c r="Z385" s="25"/>
      <c r="AA385" s="25"/>
      <c r="AB385" s="25"/>
      <c r="AC385" s="25"/>
    </row>
    <row r="386" spans="1:29" s="34" customFormat="1">
      <c r="A386" s="33"/>
      <c r="C386" s="25"/>
      <c r="D386" s="25"/>
      <c r="E386" s="25"/>
      <c r="F386" s="35"/>
      <c r="G386" s="25"/>
      <c r="H386" s="25"/>
      <c r="I386" s="25"/>
      <c r="J386" s="25"/>
      <c r="K386" s="25"/>
      <c r="L386" s="25"/>
      <c r="M386" s="25"/>
      <c r="N386" s="25"/>
      <c r="O386" s="25"/>
      <c r="P386" s="25"/>
      <c r="Q386" s="25"/>
      <c r="R386" s="25"/>
      <c r="S386" s="25"/>
      <c r="T386" s="25"/>
      <c r="U386" s="25"/>
      <c r="V386" s="25"/>
      <c r="W386" s="25"/>
      <c r="X386" s="25"/>
      <c r="Y386" s="25"/>
      <c r="Z386" s="25"/>
      <c r="AA386" s="25"/>
      <c r="AB386" s="25"/>
      <c r="AC386" s="25"/>
    </row>
    <row r="387" spans="1:29" s="34" customFormat="1">
      <c r="A387" s="33"/>
      <c r="C387" s="25"/>
      <c r="D387" s="25"/>
      <c r="E387" s="25"/>
      <c r="F387" s="35"/>
      <c r="G387" s="25"/>
      <c r="H387" s="25"/>
      <c r="I387" s="25"/>
      <c r="J387" s="25"/>
      <c r="K387" s="25"/>
      <c r="L387" s="25"/>
      <c r="M387" s="25"/>
      <c r="N387" s="25"/>
      <c r="O387" s="25"/>
      <c r="P387" s="25"/>
      <c r="Q387" s="25"/>
      <c r="R387" s="25"/>
      <c r="S387" s="25"/>
      <c r="T387" s="25"/>
      <c r="U387" s="25"/>
      <c r="V387" s="25"/>
      <c r="W387" s="25"/>
      <c r="X387" s="25"/>
      <c r="Y387" s="25"/>
      <c r="Z387" s="25"/>
      <c r="AA387" s="25"/>
      <c r="AB387" s="25"/>
      <c r="AC387" s="25"/>
    </row>
    <row r="388" spans="1:29" s="34" customFormat="1">
      <c r="A388" s="33"/>
      <c r="C388" s="25"/>
      <c r="D388" s="25"/>
      <c r="E388" s="25"/>
      <c r="F388" s="35"/>
      <c r="G388" s="25"/>
      <c r="H388" s="25"/>
      <c r="I388" s="25"/>
      <c r="J388" s="25"/>
      <c r="K388" s="25"/>
      <c r="L388" s="25"/>
      <c r="M388" s="25"/>
      <c r="N388" s="25"/>
      <c r="O388" s="25"/>
      <c r="P388" s="25"/>
      <c r="Q388" s="25"/>
      <c r="R388" s="25"/>
      <c r="S388" s="25"/>
      <c r="T388" s="25"/>
      <c r="U388" s="25"/>
      <c r="V388" s="25"/>
      <c r="W388" s="25"/>
      <c r="X388" s="25"/>
      <c r="Y388" s="25"/>
      <c r="Z388" s="25"/>
      <c r="AA388" s="25"/>
      <c r="AB388" s="25"/>
      <c r="AC388" s="25"/>
    </row>
    <row r="389" spans="1:29" s="34" customFormat="1">
      <c r="A389" s="33"/>
      <c r="C389" s="25"/>
      <c r="D389" s="25"/>
      <c r="E389" s="25"/>
      <c r="F389" s="35"/>
      <c r="G389" s="25"/>
      <c r="H389" s="25"/>
      <c r="I389" s="25"/>
      <c r="J389" s="25"/>
      <c r="K389" s="25"/>
      <c r="L389" s="25"/>
      <c r="M389" s="25"/>
      <c r="N389" s="25"/>
      <c r="O389" s="25"/>
      <c r="P389" s="25"/>
      <c r="Q389" s="25"/>
      <c r="R389" s="25"/>
      <c r="S389" s="25"/>
      <c r="T389" s="25"/>
      <c r="U389" s="25"/>
      <c r="V389" s="25"/>
      <c r="W389" s="25"/>
      <c r="X389" s="25"/>
      <c r="Y389" s="25"/>
      <c r="Z389" s="25"/>
      <c r="AA389" s="25"/>
      <c r="AB389" s="25"/>
      <c r="AC389" s="25"/>
    </row>
    <row r="390" spans="1:29" s="34" customFormat="1">
      <c r="A390" s="33"/>
      <c r="C390" s="25"/>
      <c r="D390" s="25"/>
      <c r="E390" s="25"/>
      <c r="F390" s="35"/>
      <c r="G390" s="25"/>
      <c r="H390" s="25"/>
      <c r="I390" s="25"/>
      <c r="J390" s="25"/>
      <c r="K390" s="25"/>
      <c r="L390" s="25"/>
      <c r="M390" s="25"/>
      <c r="N390" s="25"/>
      <c r="O390" s="25"/>
      <c r="P390" s="25"/>
      <c r="Q390" s="25"/>
      <c r="R390" s="25"/>
      <c r="S390" s="25"/>
      <c r="T390" s="25"/>
      <c r="U390" s="25"/>
      <c r="V390" s="25"/>
      <c r="W390" s="25"/>
      <c r="X390" s="25"/>
      <c r="Y390" s="25"/>
      <c r="Z390" s="25"/>
      <c r="AA390" s="25"/>
      <c r="AB390" s="25"/>
      <c r="AC390" s="25"/>
    </row>
    <row r="391" spans="1:29" s="34" customFormat="1">
      <c r="A391" s="33"/>
      <c r="C391" s="25"/>
      <c r="D391" s="25"/>
      <c r="E391" s="25"/>
      <c r="F391" s="35"/>
      <c r="G391" s="25"/>
      <c r="H391" s="25"/>
      <c r="I391" s="25"/>
      <c r="J391" s="25"/>
      <c r="K391" s="25"/>
      <c r="L391" s="25"/>
      <c r="M391" s="25"/>
      <c r="N391" s="25"/>
      <c r="O391" s="25"/>
      <c r="P391" s="25"/>
      <c r="Q391" s="25"/>
      <c r="R391" s="25"/>
      <c r="S391" s="25"/>
      <c r="T391" s="25"/>
      <c r="U391" s="25"/>
      <c r="V391" s="25"/>
      <c r="W391" s="25"/>
      <c r="X391" s="25"/>
      <c r="Y391" s="25"/>
      <c r="Z391" s="25"/>
      <c r="AA391" s="25"/>
      <c r="AB391" s="25"/>
      <c r="AC391" s="25"/>
    </row>
    <row r="392" spans="1:29" s="34" customFormat="1">
      <c r="A392" s="33"/>
      <c r="C392" s="25"/>
      <c r="D392" s="25"/>
      <c r="E392" s="25"/>
      <c r="F392" s="35"/>
      <c r="G392" s="25"/>
      <c r="H392" s="25"/>
      <c r="I392" s="25"/>
      <c r="J392" s="25"/>
      <c r="K392" s="25"/>
      <c r="L392" s="25"/>
      <c r="M392" s="25"/>
      <c r="N392" s="25"/>
      <c r="O392" s="25"/>
      <c r="P392" s="25"/>
      <c r="Q392" s="25"/>
      <c r="R392" s="25"/>
      <c r="S392" s="25"/>
      <c r="T392" s="25"/>
      <c r="U392" s="25"/>
      <c r="V392" s="25"/>
      <c r="W392" s="25"/>
      <c r="X392" s="25"/>
      <c r="Y392" s="25"/>
      <c r="Z392" s="25"/>
      <c r="AA392" s="25"/>
      <c r="AB392" s="25"/>
      <c r="AC392" s="25"/>
    </row>
    <row r="393" spans="1:29" s="34" customFormat="1">
      <c r="A393" s="33"/>
      <c r="C393" s="25"/>
      <c r="D393" s="25"/>
      <c r="E393" s="25"/>
      <c r="F393" s="35"/>
      <c r="G393" s="25"/>
      <c r="H393" s="25"/>
      <c r="I393" s="25"/>
      <c r="J393" s="25"/>
      <c r="K393" s="25"/>
      <c r="L393" s="25"/>
      <c r="M393" s="25"/>
      <c r="N393" s="25"/>
      <c r="O393" s="25"/>
      <c r="P393" s="25"/>
      <c r="Q393" s="25"/>
      <c r="R393" s="25"/>
      <c r="S393" s="25"/>
      <c r="T393" s="25"/>
      <c r="U393" s="25"/>
      <c r="V393" s="25"/>
      <c r="W393" s="25"/>
      <c r="X393" s="25"/>
      <c r="Y393" s="25"/>
      <c r="Z393" s="25"/>
      <c r="AA393" s="25"/>
      <c r="AB393" s="25"/>
      <c r="AC393" s="25"/>
    </row>
    <row r="394" spans="1:29" s="34" customFormat="1">
      <c r="A394" s="33"/>
      <c r="C394" s="25"/>
      <c r="D394" s="25"/>
      <c r="E394" s="25"/>
      <c r="F394" s="35"/>
      <c r="G394" s="25"/>
      <c r="H394" s="25"/>
      <c r="I394" s="25"/>
      <c r="J394" s="25"/>
      <c r="K394" s="25"/>
      <c r="L394" s="25"/>
      <c r="M394" s="25"/>
      <c r="N394" s="25"/>
      <c r="O394" s="25"/>
      <c r="P394" s="25"/>
      <c r="Q394" s="25"/>
      <c r="R394" s="25"/>
      <c r="S394" s="25"/>
      <c r="T394" s="25"/>
      <c r="U394" s="25"/>
      <c r="V394" s="25"/>
      <c r="W394" s="25"/>
      <c r="X394" s="25"/>
      <c r="Y394" s="25"/>
      <c r="Z394" s="25"/>
      <c r="AA394" s="25"/>
      <c r="AB394" s="25"/>
      <c r="AC394" s="25"/>
    </row>
    <row r="395" spans="1:29" s="34" customFormat="1">
      <c r="A395" s="33"/>
      <c r="C395" s="25"/>
      <c r="D395" s="25"/>
      <c r="E395" s="25"/>
      <c r="F395" s="35"/>
      <c r="G395" s="25"/>
      <c r="H395" s="25"/>
      <c r="I395" s="25"/>
      <c r="J395" s="25"/>
      <c r="K395" s="25"/>
      <c r="L395" s="25"/>
      <c r="M395" s="25"/>
      <c r="N395" s="25"/>
      <c r="O395" s="25"/>
      <c r="P395" s="25"/>
      <c r="Q395" s="25"/>
      <c r="R395" s="25"/>
      <c r="S395" s="25"/>
      <c r="T395" s="25"/>
      <c r="U395" s="25"/>
      <c r="V395" s="25"/>
      <c r="W395" s="25"/>
      <c r="X395" s="25"/>
      <c r="Y395" s="25"/>
      <c r="Z395" s="25"/>
      <c r="AA395" s="25"/>
      <c r="AB395" s="25"/>
      <c r="AC395" s="25"/>
    </row>
    <row r="396" spans="1:29" s="34" customFormat="1">
      <c r="A396" s="33"/>
      <c r="C396" s="25"/>
      <c r="D396" s="25"/>
      <c r="E396" s="25"/>
      <c r="F396" s="35"/>
      <c r="G396" s="25"/>
      <c r="H396" s="25"/>
      <c r="I396" s="25"/>
      <c r="J396" s="25"/>
      <c r="K396" s="25"/>
      <c r="L396" s="25"/>
      <c r="M396" s="25"/>
      <c r="N396" s="25"/>
      <c r="O396" s="25"/>
      <c r="P396" s="25"/>
      <c r="Q396" s="25"/>
      <c r="R396" s="25"/>
      <c r="S396" s="25"/>
      <c r="T396" s="25"/>
      <c r="U396" s="25"/>
      <c r="V396" s="25"/>
      <c r="W396" s="25"/>
      <c r="X396" s="25"/>
      <c r="Y396" s="25"/>
      <c r="Z396" s="25"/>
      <c r="AA396" s="25"/>
      <c r="AB396" s="25"/>
      <c r="AC396" s="25"/>
    </row>
    <row r="397" spans="1:29" s="34" customFormat="1">
      <c r="A397" s="33"/>
      <c r="C397" s="25"/>
      <c r="D397" s="25"/>
      <c r="E397" s="25"/>
      <c r="F397" s="35"/>
      <c r="G397" s="25"/>
      <c r="H397" s="25"/>
      <c r="I397" s="25"/>
      <c r="J397" s="25"/>
      <c r="K397" s="25"/>
      <c r="L397" s="25"/>
      <c r="M397" s="25"/>
      <c r="N397" s="25"/>
      <c r="O397" s="25"/>
      <c r="P397" s="25"/>
      <c r="Q397" s="25"/>
      <c r="R397" s="25"/>
      <c r="S397" s="25"/>
      <c r="T397" s="25"/>
      <c r="U397" s="25"/>
      <c r="V397" s="25"/>
      <c r="W397" s="25"/>
      <c r="X397" s="25"/>
      <c r="Y397" s="25"/>
      <c r="Z397" s="25"/>
      <c r="AA397" s="25"/>
      <c r="AB397" s="25"/>
      <c r="AC397" s="25"/>
    </row>
    <row r="398" spans="1:29" s="34" customFormat="1">
      <c r="A398" s="33"/>
      <c r="C398" s="25"/>
      <c r="D398" s="25"/>
      <c r="E398" s="25"/>
      <c r="F398" s="35"/>
      <c r="G398" s="25"/>
      <c r="H398" s="25"/>
      <c r="I398" s="25"/>
      <c r="J398" s="25"/>
      <c r="K398" s="25"/>
      <c r="L398" s="25"/>
      <c r="M398" s="25"/>
      <c r="N398" s="25"/>
      <c r="O398" s="25"/>
      <c r="P398" s="25"/>
      <c r="Q398" s="25"/>
      <c r="R398" s="25"/>
      <c r="S398" s="25"/>
      <c r="T398" s="25"/>
      <c r="U398" s="25"/>
      <c r="V398" s="25"/>
      <c r="W398" s="25"/>
      <c r="X398" s="25"/>
      <c r="Y398" s="25"/>
      <c r="Z398" s="25"/>
      <c r="AA398" s="25"/>
      <c r="AB398" s="25"/>
      <c r="AC398" s="25"/>
    </row>
    <row r="399" spans="1:29" s="34" customFormat="1">
      <c r="A399" s="33"/>
      <c r="C399" s="25"/>
      <c r="D399" s="25"/>
      <c r="E399" s="25"/>
      <c r="F399" s="35"/>
      <c r="G399" s="25"/>
      <c r="H399" s="25"/>
      <c r="I399" s="25"/>
      <c r="J399" s="25"/>
      <c r="K399" s="25"/>
      <c r="L399" s="25"/>
      <c r="M399" s="25"/>
      <c r="N399" s="25"/>
      <c r="O399" s="25"/>
      <c r="P399" s="25"/>
      <c r="Q399" s="25"/>
      <c r="R399" s="25"/>
      <c r="S399" s="25"/>
      <c r="T399" s="25"/>
      <c r="U399" s="25"/>
      <c r="V399" s="25"/>
      <c r="W399" s="25"/>
      <c r="X399" s="25"/>
      <c r="Y399" s="25"/>
      <c r="Z399" s="25"/>
      <c r="AA399" s="25"/>
      <c r="AB399" s="25"/>
      <c r="AC399" s="25"/>
    </row>
    <row r="400" spans="1:29" s="34" customFormat="1">
      <c r="A400" s="33"/>
      <c r="C400" s="25"/>
      <c r="D400" s="25"/>
      <c r="E400" s="25"/>
      <c r="F400" s="35"/>
      <c r="G400" s="25"/>
      <c r="H400" s="25"/>
      <c r="I400" s="25"/>
      <c r="J400" s="25"/>
      <c r="K400" s="25"/>
      <c r="L400" s="25"/>
      <c r="M400" s="25"/>
      <c r="N400" s="25"/>
      <c r="O400" s="25"/>
      <c r="P400" s="25"/>
      <c r="Q400" s="25"/>
      <c r="R400" s="25"/>
      <c r="S400" s="25"/>
      <c r="T400" s="25"/>
      <c r="U400" s="25"/>
      <c r="V400" s="25"/>
      <c r="W400" s="25"/>
      <c r="X400" s="25"/>
      <c r="Y400" s="25"/>
      <c r="Z400" s="25"/>
      <c r="AA400" s="25"/>
      <c r="AB400" s="25"/>
      <c r="AC400" s="25"/>
    </row>
    <row r="401" spans="1:29" s="34" customFormat="1">
      <c r="A401" s="33"/>
      <c r="C401" s="25"/>
      <c r="D401" s="25"/>
      <c r="E401" s="25"/>
      <c r="F401" s="35"/>
      <c r="G401" s="25"/>
      <c r="H401" s="25"/>
      <c r="I401" s="25"/>
      <c r="J401" s="25"/>
      <c r="K401" s="25"/>
      <c r="L401" s="25"/>
      <c r="M401" s="25"/>
      <c r="N401" s="25"/>
      <c r="O401" s="25"/>
      <c r="P401" s="25"/>
      <c r="Q401" s="25"/>
      <c r="R401" s="25"/>
      <c r="S401" s="25"/>
      <c r="T401" s="25"/>
      <c r="U401" s="25"/>
      <c r="V401" s="25"/>
      <c r="W401" s="25"/>
      <c r="X401" s="25"/>
      <c r="Y401" s="25"/>
      <c r="Z401" s="25"/>
      <c r="AA401" s="25"/>
      <c r="AB401" s="25"/>
      <c r="AC401" s="25"/>
    </row>
    <row r="402" spans="1:29" s="34" customFormat="1">
      <c r="A402" s="33"/>
      <c r="C402" s="25"/>
      <c r="D402" s="25"/>
      <c r="E402" s="25"/>
      <c r="F402" s="35"/>
      <c r="G402" s="25"/>
      <c r="H402" s="25"/>
      <c r="I402" s="25"/>
      <c r="J402" s="25"/>
      <c r="K402" s="25"/>
      <c r="L402" s="25"/>
      <c r="M402" s="25"/>
      <c r="N402" s="25"/>
      <c r="O402" s="25"/>
      <c r="P402" s="25"/>
      <c r="Q402" s="25"/>
      <c r="R402" s="25"/>
      <c r="S402" s="25"/>
      <c r="T402" s="25"/>
      <c r="U402" s="25"/>
      <c r="V402" s="25"/>
      <c r="W402" s="25"/>
      <c r="X402" s="25"/>
      <c r="Y402" s="25"/>
      <c r="Z402" s="25"/>
      <c r="AA402" s="25"/>
      <c r="AB402" s="25"/>
      <c r="AC402" s="25"/>
    </row>
    <row r="403" spans="1:29" s="34" customFormat="1">
      <c r="A403" s="33"/>
      <c r="C403" s="25"/>
      <c r="D403" s="25"/>
      <c r="E403" s="25"/>
      <c r="F403" s="35"/>
      <c r="G403" s="25"/>
      <c r="H403" s="25"/>
      <c r="I403" s="25"/>
      <c r="J403" s="25"/>
      <c r="K403" s="25"/>
      <c r="L403" s="25"/>
      <c r="M403" s="25"/>
      <c r="N403" s="25"/>
      <c r="O403" s="25"/>
      <c r="P403" s="25"/>
      <c r="Q403" s="25"/>
      <c r="R403" s="25"/>
      <c r="S403" s="25"/>
      <c r="T403" s="25"/>
      <c r="U403" s="25"/>
      <c r="V403" s="25"/>
      <c r="W403" s="25"/>
      <c r="X403" s="25"/>
      <c r="Y403" s="25"/>
      <c r="Z403" s="25"/>
      <c r="AA403" s="25"/>
      <c r="AB403" s="25"/>
      <c r="AC403" s="25"/>
    </row>
    <row r="404" spans="1:29" s="34" customFormat="1">
      <c r="A404" s="33"/>
      <c r="C404" s="25"/>
      <c r="D404" s="25"/>
      <c r="E404" s="25"/>
      <c r="F404" s="35"/>
      <c r="G404" s="25"/>
      <c r="H404" s="25"/>
      <c r="I404" s="25"/>
      <c r="J404" s="25"/>
      <c r="K404" s="25"/>
      <c r="L404" s="25"/>
      <c r="M404" s="25"/>
      <c r="N404" s="25"/>
      <c r="O404" s="25"/>
      <c r="P404" s="25"/>
      <c r="Q404" s="25"/>
      <c r="R404" s="25"/>
      <c r="S404" s="25"/>
      <c r="T404" s="25"/>
      <c r="U404" s="25"/>
      <c r="V404" s="25"/>
      <c r="W404" s="25"/>
      <c r="X404" s="25"/>
      <c r="Y404" s="25"/>
      <c r="Z404" s="25"/>
      <c r="AA404" s="25"/>
      <c r="AB404" s="25"/>
      <c r="AC404" s="25"/>
    </row>
    <row r="405" spans="1:29" s="34" customFormat="1">
      <c r="A405" s="33"/>
      <c r="C405" s="25"/>
      <c r="D405" s="25"/>
      <c r="E405" s="25"/>
      <c r="F405" s="35"/>
      <c r="G405" s="25"/>
      <c r="H405" s="25"/>
      <c r="I405" s="25"/>
      <c r="J405" s="25"/>
      <c r="K405" s="25"/>
      <c r="L405" s="25"/>
      <c r="M405" s="25"/>
      <c r="N405" s="25"/>
      <c r="O405" s="25"/>
      <c r="P405" s="25"/>
      <c r="Q405" s="25"/>
      <c r="R405" s="25"/>
      <c r="S405" s="25"/>
      <c r="T405" s="25"/>
      <c r="U405" s="25"/>
      <c r="V405" s="25"/>
      <c r="W405" s="25"/>
      <c r="X405" s="25"/>
      <c r="Y405" s="25"/>
      <c r="Z405" s="25"/>
      <c r="AA405" s="25"/>
      <c r="AB405" s="25"/>
      <c r="AC405" s="25"/>
    </row>
    <row r="406" spans="1:29" s="34" customFormat="1">
      <c r="A406" s="33"/>
      <c r="C406" s="25"/>
      <c r="D406" s="25"/>
      <c r="E406" s="25"/>
      <c r="F406" s="35"/>
      <c r="G406" s="25"/>
      <c r="H406" s="25"/>
      <c r="I406" s="25"/>
      <c r="J406" s="25"/>
      <c r="K406" s="25"/>
      <c r="L406" s="25"/>
      <c r="M406" s="25"/>
      <c r="N406" s="25"/>
      <c r="O406" s="25"/>
      <c r="P406" s="25"/>
      <c r="Q406" s="25"/>
      <c r="R406" s="25"/>
      <c r="S406" s="25"/>
      <c r="T406" s="25"/>
      <c r="U406" s="25"/>
      <c r="V406" s="25"/>
      <c r="W406" s="25"/>
      <c r="X406" s="25"/>
      <c r="Y406" s="25"/>
      <c r="Z406" s="25"/>
      <c r="AA406" s="25"/>
      <c r="AB406" s="25"/>
      <c r="AC406" s="25"/>
    </row>
    <row r="407" spans="1:29" s="34" customFormat="1">
      <c r="A407" s="33"/>
      <c r="C407" s="25"/>
      <c r="D407" s="25"/>
      <c r="E407" s="25"/>
      <c r="F407" s="35"/>
      <c r="G407" s="25"/>
      <c r="H407" s="25"/>
      <c r="I407" s="25"/>
      <c r="J407" s="25"/>
      <c r="K407" s="25"/>
      <c r="L407" s="25"/>
      <c r="M407" s="25"/>
      <c r="N407" s="25"/>
      <c r="O407" s="25"/>
      <c r="P407" s="25"/>
      <c r="Q407" s="25"/>
      <c r="R407" s="25"/>
      <c r="S407" s="25"/>
      <c r="T407" s="25"/>
      <c r="U407" s="25"/>
      <c r="V407" s="25"/>
      <c r="W407" s="25"/>
      <c r="X407" s="25"/>
      <c r="Y407" s="25"/>
      <c r="Z407" s="25"/>
      <c r="AA407" s="25"/>
      <c r="AB407" s="25"/>
      <c r="AC407" s="25"/>
    </row>
    <row r="408" spans="1:29" s="34" customFormat="1">
      <c r="A408" s="33"/>
      <c r="C408" s="25"/>
      <c r="D408" s="25"/>
      <c r="E408" s="25"/>
      <c r="F408" s="35"/>
      <c r="G408" s="25"/>
      <c r="H408" s="25"/>
      <c r="I408" s="25"/>
      <c r="J408" s="25"/>
      <c r="K408" s="25"/>
      <c r="L408" s="25"/>
      <c r="M408" s="25"/>
      <c r="N408" s="25"/>
      <c r="O408" s="25"/>
      <c r="P408" s="25"/>
      <c r="Q408" s="25"/>
      <c r="R408" s="25"/>
      <c r="S408" s="25"/>
      <c r="T408" s="25"/>
      <c r="U408" s="25"/>
      <c r="V408" s="25"/>
      <c r="W408" s="25"/>
      <c r="X408" s="25"/>
      <c r="Y408" s="25"/>
      <c r="Z408" s="25"/>
      <c r="AA408" s="25"/>
      <c r="AB408" s="25"/>
      <c r="AC408" s="25"/>
    </row>
    <row r="409" spans="1:29" s="34" customFormat="1">
      <c r="A409" s="33"/>
      <c r="C409" s="25"/>
      <c r="D409" s="25"/>
      <c r="E409" s="25"/>
      <c r="F409" s="35"/>
      <c r="G409" s="25"/>
      <c r="H409" s="25"/>
      <c r="I409" s="25"/>
      <c r="J409" s="25"/>
      <c r="K409" s="25"/>
      <c r="L409" s="25"/>
      <c r="M409" s="25"/>
      <c r="N409" s="25"/>
      <c r="O409" s="25"/>
      <c r="P409" s="25"/>
      <c r="Q409" s="25"/>
      <c r="R409" s="25"/>
      <c r="S409" s="25"/>
      <c r="T409" s="25"/>
      <c r="U409" s="25"/>
      <c r="V409" s="25"/>
      <c r="W409" s="25"/>
      <c r="X409" s="25"/>
      <c r="Y409" s="25"/>
      <c r="Z409" s="25"/>
      <c r="AA409" s="25"/>
      <c r="AB409" s="25"/>
      <c r="AC409" s="25"/>
    </row>
    <row r="410" spans="1:29" s="34" customFormat="1">
      <c r="A410" s="33"/>
      <c r="C410" s="25"/>
      <c r="D410" s="25"/>
      <c r="E410" s="25"/>
      <c r="F410" s="35"/>
      <c r="G410" s="25"/>
      <c r="H410" s="25"/>
      <c r="I410" s="25"/>
      <c r="J410" s="25"/>
      <c r="K410" s="25"/>
      <c r="L410" s="25"/>
      <c r="M410" s="25"/>
      <c r="N410" s="25"/>
      <c r="O410" s="25"/>
      <c r="P410" s="25"/>
      <c r="Q410" s="25"/>
      <c r="R410" s="25"/>
      <c r="S410" s="25"/>
      <c r="T410" s="25"/>
      <c r="U410" s="25"/>
      <c r="V410" s="25"/>
      <c r="W410" s="25"/>
      <c r="X410" s="25"/>
      <c r="Y410" s="25"/>
      <c r="Z410" s="25"/>
      <c r="AA410" s="25"/>
      <c r="AB410" s="25"/>
      <c r="AC410" s="25"/>
    </row>
    <row r="411" spans="1:29" s="34" customFormat="1">
      <c r="A411" s="33"/>
      <c r="C411" s="25"/>
      <c r="D411" s="25"/>
      <c r="E411" s="25"/>
      <c r="F411" s="35"/>
      <c r="G411" s="25"/>
      <c r="H411" s="25"/>
      <c r="I411" s="25"/>
      <c r="J411" s="25"/>
      <c r="K411" s="25"/>
      <c r="L411" s="25"/>
      <c r="M411" s="25"/>
      <c r="N411" s="25"/>
      <c r="O411" s="25"/>
      <c r="P411" s="25"/>
      <c r="Q411" s="25"/>
      <c r="R411" s="25"/>
      <c r="S411" s="25"/>
      <c r="T411" s="25"/>
      <c r="U411" s="25"/>
      <c r="V411" s="25"/>
      <c r="W411" s="25"/>
      <c r="X411" s="25"/>
      <c r="Y411" s="25"/>
      <c r="Z411" s="25"/>
      <c r="AA411" s="25"/>
      <c r="AB411" s="25"/>
      <c r="AC411" s="25"/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46"/>
  <sheetViews>
    <sheetView topLeftCell="A31" zoomScaleNormal="100" zoomScaleSheetLayoutView="100" workbookViewId="0">
      <selection activeCell="A172" sqref="A172:XFD172"/>
    </sheetView>
  </sheetViews>
  <sheetFormatPr defaultRowHeight="15"/>
  <cols>
    <col min="1" max="1" width="7.25" style="25" customWidth="1"/>
    <col min="2" max="2" width="10.5" style="34" customWidth="1"/>
    <col min="3" max="3" width="2.625" style="25" customWidth="1"/>
    <col min="4" max="4" width="22" style="25" customWidth="1"/>
    <col min="5" max="5" width="24.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7" t="s">
        <v>47</v>
      </c>
      <c r="B2" s="8" t="s">
        <v>50</v>
      </c>
      <c r="C2" s="9"/>
      <c r="D2" s="8" t="s">
        <v>13</v>
      </c>
      <c r="E2" s="10" t="s">
        <v>117</v>
      </c>
      <c r="F2" s="11">
        <v>4</v>
      </c>
      <c r="G2" s="11" t="s">
        <v>83</v>
      </c>
      <c r="H2" s="9"/>
      <c r="I2" s="9">
        <v>1</v>
      </c>
      <c r="J2" s="9">
        <v>15</v>
      </c>
      <c r="K2" s="9">
        <f>J2-I2+1</f>
        <v>15</v>
      </c>
      <c r="L2" s="9">
        <v>45</v>
      </c>
      <c r="M2" s="9"/>
      <c r="N2" s="12">
        <f>L2/K2</f>
        <v>3</v>
      </c>
      <c r="O2" s="13">
        <f>M2/6</f>
        <v>0</v>
      </c>
      <c r="P2" s="14"/>
      <c r="Q2" s="15">
        <f>IF(K2=0,0,L2)</f>
        <v>45</v>
      </c>
      <c r="R2" s="16">
        <f>IF(K2=0,0,M2/1.5)</f>
        <v>0</v>
      </c>
      <c r="S2" s="15">
        <f>P2+Q2+R2</f>
        <v>45</v>
      </c>
    </row>
    <row r="3" spans="1:21" s="26" customFormat="1" ht="15.95" customHeight="1">
      <c r="A3" s="7"/>
      <c r="B3" s="8" t="s">
        <v>50</v>
      </c>
      <c r="C3" s="9"/>
      <c r="D3" s="17" t="s">
        <v>13</v>
      </c>
      <c r="E3" s="10" t="s">
        <v>130</v>
      </c>
      <c r="F3" s="11">
        <v>5</v>
      </c>
      <c r="G3" s="11">
        <v>5</v>
      </c>
      <c r="H3" s="9"/>
      <c r="I3" s="9">
        <v>1</v>
      </c>
      <c r="J3" s="9">
        <v>15</v>
      </c>
      <c r="K3" s="9">
        <v>15</v>
      </c>
      <c r="L3" s="9">
        <v>15</v>
      </c>
      <c r="M3" s="9"/>
      <c r="N3" s="12">
        <f t="shared" ref="N3:N11" si="0">L3/K3</f>
        <v>1</v>
      </c>
      <c r="O3" s="13"/>
      <c r="P3" s="14"/>
      <c r="Q3" s="15">
        <f t="shared" ref="Q3:Q11" si="1">IF(K3=0,0,L3)</f>
        <v>15</v>
      </c>
      <c r="R3" s="16">
        <f t="shared" ref="R3:R11" si="2">IF(K3=0,0,M3/1.5)</f>
        <v>0</v>
      </c>
      <c r="S3" s="15">
        <f t="shared" ref="S3:S11" si="3">P3+Q3+R3</f>
        <v>15</v>
      </c>
    </row>
    <row r="4" spans="1:21" s="26" customFormat="1" ht="15.95" customHeight="1">
      <c r="A4" s="7" t="s">
        <v>48</v>
      </c>
      <c r="B4" s="8" t="s">
        <v>50</v>
      </c>
      <c r="C4" s="9"/>
      <c r="D4" s="10" t="s">
        <v>41</v>
      </c>
      <c r="E4" s="10" t="s">
        <v>118</v>
      </c>
      <c r="F4" s="11">
        <v>4</v>
      </c>
      <c r="G4" s="11" t="s">
        <v>75</v>
      </c>
      <c r="H4" s="9"/>
      <c r="I4" s="9">
        <v>1</v>
      </c>
      <c r="J4" s="9">
        <v>15</v>
      </c>
      <c r="K4" s="9">
        <f t="shared" ref="K4:K11" si="4">J4-I4+1</f>
        <v>15</v>
      </c>
      <c r="L4" s="9">
        <v>45</v>
      </c>
      <c r="M4" s="9"/>
      <c r="N4" s="12">
        <f t="shared" si="0"/>
        <v>3</v>
      </c>
      <c r="O4" s="13">
        <f>M4/6</f>
        <v>0</v>
      </c>
      <c r="P4" s="14"/>
      <c r="Q4" s="15">
        <f t="shared" si="1"/>
        <v>45</v>
      </c>
      <c r="R4" s="16">
        <f t="shared" si="2"/>
        <v>0</v>
      </c>
      <c r="S4" s="15">
        <f t="shared" si="3"/>
        <v>45</v>
      </c>
    </row>
    <row r="5" spans="1:21" s="26" customFormat="1" ht="15.95" customHeight="1">
      <c r="A5" s="7"/>
      <c r="B5" s="8" t="s">
        <v>50</v>
      </c>
      <c r="C5" s="9"/>
      <c r="D5" s="8" t="s">
        <v>27</v>
      </c>
      <c r="E5" s="7" t="s">
        <v>120</v>
      </c>
      <c r="F5" s="11">
        <v>5</v>
      </c>
      <c r="G5" s="11">
        <v>6</v>
      </c>
      <c r="H5" s="9"/>
      <c r="I5" s="9">
        <v>1</v>
      </c>
      <c r="J5" s="9">
        <v>15</v>
      </c>
      <c r="K5" s="9">
        <f t="shared" si="4"/>
        <v>15</v>
      </c>
      <c r="L5" s="9">
        <v>15</v>
      </c>
      <c r="M5" s="9"/>
      <c r="N5" s="12">
        <f t="shared" si="0"/>
        <v>1</v>
      </c>
      <c r="O5" s="13">
        <f>M5/6</f>
        <v>0</v>
      </c>
      <c r="P5" s="14"/>
      <c r="Q5" s="15">
        <f t="shared" si="1"/>
        <v>15</v>
      </c>
      <c r="R5" s="16">
        <f t="shared" si="2"/>
        <v>0</v>
      </c>
      <c r="S5" s="15">
        <f t="shared" si="3"/>
        <v>15</v>
      </c>
    </row>
    <row r="6" spans="1:21" s="27" customFormat="1">
      <c r="A6" s="7" t="s">
        <v>85</v>
      </c>
      <c r="B6" s="8" t="s">
        <v>50</v>
      </c>
      <c r="C6" s="9"/>
      <c r="D6" s="8" t="s">
        <v>25</v>
      </c>
      <c r="E6" s="7" t="s">
        <v>43</v>
      </c>
      <c r="F6" s="18">
        <v>5</v>
      </c>
      <c r="G6" s="11" t="s">
        <v>73</v>
      </c>
      <c r="H6" s="9"/>
      <c r="I6" s="9">
        <v>1</v>
      </c>
      <c r="J6" s="9">
        <v>15</v>
      </c>
      <c r="K6" s="9">
        <f t="shared" si="4"/>
        <v>15</v>
      </c>
      <c r="L6" s="9">
        <v>30</v>
      </c>
      <c r="M6" s="9"/>
      <c r="N6" s="12">
        <f t="shared" si="0"/>
        <v>2</v>
      </c>
      <c r="O6" s="13">
        <f>M6/6</f>
        <v>0</v>
      </c>
      <c r="P6" s="14"/>
      <c r="Q6" s="15">
        <f t="shared" si="1"/>
        <v>30</v>
      </c>
      <c r="R6" s="16">
        <f t="shared" si="2"/>
        <v>0</v>
      </c>
      <c r="S6" s="15">
        <f t="shared" si="3"/>
        <v>30</v>
      </c>
    </row>
    <row r="7" spans="1:21" s="27" customFormat="1">
      <c r="A7" s="7" t="s">
        <v>8</v>
      </c>
      <c r="B7" s="8" t="s">
        <v>50</v>
      </c>
      <c r="C7" s="9">
        <v>1</v>
      </c>
      <c r="D7" s="8" t="s">
        <v>38</v>
      </c>
      <c r="E7" s="7" t="s">
        <v>14</v>
      </c>
      <c r="F7" s="11" t="s">
        <v>77</v>
      </c>
      <c r="G7" s="11" t="s">
        <v>36</v>
      </c>
      <c r="H7" s="9"/>
      <c r="I7" s="9">
        <v>1</v>
      </c>
      <c r="J7" s="9">
        <v>6</v>
      </c>
      <c r="K7" s="9">
        <f t="shared" si="4"/>
        <v>6</v>
      </c>
      <c r="L7" s="9"/>
      <c r="M7" s="9">
        <v>60</v>
      </c>
      <c r="N7" s="12">
        <f>M7/K7</f>
        <v>10</v>
      </c>
      <c r="O7" s="13">
        <f>M7/5</f>
        <v>12</v>
      </c>
      <c r="P7" s="14"/>
      <c r="Q7" s="15">
        <f t="shared" si="1"/>
        <v>0</v>
      </c>
      <c r="R7" s="16">
        <f t="shared" si="2"/>
        <v>40</v>
      </c>
      <c r="S7" s="15">
        <f t="shared" si="3"/>
        <v>40</v>
      </c>
    </row>
    <row r="8" spans="1:21" s="27" customFormat="1">
      <c r="A8" s="7" t="s">
        <v>8</v>
      </c>
      <c r="B8" s="8" t="s">
        <v>50</v>
      </c>
      <c r="C8" s="9">
        <v>2</v>
      </c>
      <c r="D8" s="8" t="s">
        <v>38</v>
      </c>
      <c r="E8" s="7" t="s">
        <v>14</v>
      </c>
      <c r="F8" s="11" t="s">
        <v>77</v>
      </c>
      <c r="G8" s="11" t="s">
        <v>37</v>
      </c>
      <c r="H8" s="9"/>
      <c r="I8" s="9">
        <v>1</v>
      </c>
      <c r="J8" s="9">
        <v>6</v>
      </c>
      <c r="K8" s="9">
        <f t="shared" ref="K8" si="5">J8-I8+1</f>
        <v>6</v>
      </c>
      <c r="L8" s="9"/>
      <c r="M8" s="9">
        <v>60</v>
      </c>
      <c r="N8" s="12">
        <f>M8/K8</f>
        <v>10</v>
      </c>
      <c r="O8" s="13">
        <f>M8/5</f>
        <v>12</v>
      </c>
      <c r="P8" s="14"/>
      <c r="Q8" s="15">
        <f t="shared" si="1"/>
        <v>0</v>
      </c>
      <c r="R8" s="16">
        <f t="shared" si="2"/>
        <v>40</v>
      </c>
      <c r="S8" s="15">
        <f t="shared" si="3"/>
        <v>40</v>
      </c>
    </row>
    <row r="9" spans="1:21" s="27" customFormat="1">
      <c r="A9" s="7" t="s">
        <v>85</v>
      </c>
      <c r="B9" s="8" t="s">
        <v>50</v>
      </c>
      <c r="C9" s="9"/>
      <c r="D9" s="8" t="s">
        <v>81</v>
      </c>
      <c r="E9" s="14" t="s">
        <v>111</v>
      </c>
      <c r="F9" s="11">
        <v>6</v>
      </c>
      <c r="G9" s="11" t="s">
        <v>72</v>
      </c>
      <c r="H9" s="9"/>
      <c r="I9" s="9">
        <v>1</v>
      </c>
      <c r="J9" s="9">
        <v>15</v>
      </c>
      <c r="K9" s="9">
        <f t="shared" si="4"/>
        <v>15</v>
      </c>
      <c r="L9" s="9">
        <v>30</v>
      </c>
      <c r="M9" s="9"/>
      <c r="N9" s="12">
        <f t="shared" si="0"/>
        <v>2</v>
      </c>
      <c r="O9" s="13">
        <f>M9/6</f>
        <v>0</v>
      </c>
      <c r="P9" s="14"/>
      <c r="Q9" s="15">
        <f t="shared" si="1"/>
        <v>30</v>
      </c>
      <c r="R9" s="16">
        <f t="shared" si="2"/>
        <v>0</v>
      </c>
      <c r="S9" s="15">
        <f t="shared" si="3"/>
        <v>30</v>
      </c>
    </row>
    <row r="10" spans="1:21" s="27" customFormat="1">
      <c r="A10" s="7" t="s">
        <v>85</v>
      </c>
      <c r="B10" s="8" t="s">
        <v>50</v>
      </c>
      <c r="C10" s="9"/>
      <c r="D10" s="8" t="s">
        <v>40</v>
      </c>
      <c r="E10" s="14" t="s">
        <v>84</v>
      </c>
      <c r="F10" s="11">
        <v>6</v>
      </c>
      <c r="G10" s="11" t="s">
        <v>73</v>
      </c>
      <c r="H10" s="9"/>
      <c r="I10" s="9">
        <v>1</v>
      </c>
      <c r="J10" s="9">
        <v>15</v>
      </c>
      <c r="K10" s="9">
        <f t="shared" si="4"/>
        <v>15</v>
      </c>
      <c r="L10" s="9">
        <v>30</v>
      </c>
      <c r="M10" s="9"/>
      <c r="N10" s="12">
        <f t="shared" si="0"/>
        <v>2</v>
      </c>
      <c r="O10" s="13">
        <f t="shared" ref="O10:O11" si="6">M10/6</f>
        <v>0</v>
      </c>
      <c r="P10" s="14"/>
      <c r="Q10" s="15">
        <f t="shared" si="1"/>
        <v>30</v>
      </c>
      <c r="R10" s="16">
        <f t="shared" si="2"/>
        <v>0</v>
      </c>
      <c r="S10" s="15">
        <f t="shared" si="3"/>
        <v>30</v>
      </c>
    </row>
    <row r="11" spans="1:21" s="27" customFormat="1">
      <c r="A11" s="7" t="s">
        <v>85</v>
      </c>
      <c r="B11" s="8" t="s">
        <v>50</v>
      </c>
      <c r="C11" s="9"/>
      <c r="D11" s="8" t="s">
        <v>46</v>
      </c>
      <c r="E11" s="14" t="s">
        <v>112</v>
      </c>
      <c r="F11" s="11">
        <v>5</v>
      </c>
      <c r="G11" s="11" t="s">
        <v>72</v>
      </c>
      <c r="H11" s="9"/>
      <c r="I11" s="9">
        <v>1</v>
      </c>
      <c r="J11" s="9">
        <v>15</v>
      </c>
      <c r="K11" s="9">
        <f t="shared" si="4"/>
        <v>15</v>
      </c>
      <c r="L11" s="9">
        <v>30</v>
      </c>
      <c r="M11" s="9"/>
      <c r="N11" s="12">
        <f t="shared" si="0"/>
        <v>2</v>
      </c>
      <c r="O11" s="13">
        <f t="shared" si="6"/>
        <v>0</v>
      </c>
      <c r="P11" s="14"/>
      <c r="Q11" s="15">
        <f t="shared" si="1"/>
        <v>30</v>
      </c>
      <c r="R11" s="16">
        <f t="shared" si="2"/>
        <v>0</v>
      </c>
      <c r="S11" s="15">
        <f t="shared" si="3"/>
        <v>30</v>
      </c>
    </row>
    <row r="12" spans="1:21" s="27" customFormat="1">
      <c r="A12" s="7"/>
      <c r="B12" s="8"/>
      <c r="C12" s="9"/>
      <c r="D12" s="37"/>
      <c r="E12" s="14"/>
      <c r="F12" s="11"/>
      <c r="G12" s="11"/>
      <c r="H12" s="9"/>
      <c r="I12" s="9"/>
      <c r="J12" s="9"/>
      <c r="K12" s="9"/>
      <c r="L12" s="9"/>
      <c r="M12" s="9"/>
      <c r="N12" s="12"/>
      <c r="O12" s="13"/>
      <c r="P12" s="14"/>
      <c r="Q12" s="15"/>
      <c r="R12" s="15" t="s">
        <v>107</v>
      </c>
      <c r="S12" s="15">
        <f>SUM(S2:S11)</f>
        <v>320</v>
      </c>
    </row>
    <row r="13" spans="1:21" s="27" customFormat="1">
      <c r="A13" s="70"/>
      <c r="B13" s="71"/>
      <c r="C13" s="72"/>
      <c r="D13" s="73"/>
      <c r="E13" s="74"/>
      <c r="F13" s="75"/>
      <c r="G13" s="75"/>
      <c r="H13" s="72"/>
      <c r="I13" s="72"/>
      <c r="J13" s="72"/>
      <c r="K13" s="72"/>
      <c r="L13" s="72"/>
      <c r="M13" s="72"/>
      <c r="N13" s="76"/>
      <c r="O13" s="77"/>
      <c r="P13" s="74"/>
      <c r="Q13" s="78"/>
      <c r="R13" s="78"/>
      <c r="S13" s="78"/>
      <c r="T13" s="79"/>
      <c r="U13" s="80"/>
    </row>
    <row r="14" spans="1:21" s="28" customFormat="1" ht="25.5">
      <c r="A14" s="3" t="s">
        <v>15</v>
      </c>
      <c r="B14" s="3" t="s">
        <v>16</v>
      </c>
      <c r="C14" s="4" t="s">
        <v>0</v>
      </c>
      <c r="D14" s="3" t="s">
        <v>17</v>
      </c>
      <c r="E14" s="3" t="s">
        <v>18</v>
      </c>
      <c r="F14" s="3" t="s">
        <v>19</v>
      </c>
      <c r="G14" s="3" t="s">
        <v>20</v>
      </c>
      <c r="H14" s="4" t="s">
        <v>1</v>
      </c>
      <c r="I14" s="3" t="s">
        <v>21</v>
      </c>
      <c r="J14" s="3" t="s">
        <v>22</v>
      </c>
      <c r="K14" s="4" t="s">
        <v>2</v>
      </c>
      <c r="L14" s="3" t="s">
        <v>33</v>
      </c>
      <c r="M14" s="3" t="s">
        <v>34</v>
      </c>
      <c r="N14" s="5" t="s">
        <v>3</v>
      </c>
      <c r="O14" s="5" t="s">
        <v>4</v>
      </c>
      <c r="P14" s="4" t="s">
        <v>32</v>
      </c>
      <c r="Q14" s="3" t="s">
        <v>5</v>
      </c>
      <c r="R14" s="3" t="s">
        <v>6</v>
      </c>
      <c r="S14" s="6" t="s">
        <v>7</v>
      </c>
      <c r="T14" s="53" t="s">
        <v>105</v>
      </c>
      <c r="U14" s="54" t="s">
        <v>106</v>
      </c>
    </row>
    <row r="15" spans="1:21" s="27" customFormat="1">
      <c r="A15" s="7" t="s">
        <v>47</v>
      </c>
      <c r="B15" s="8" t="s">
        <v>51</v>
      </c>
      <c r="C15" s="9"/>
      <c r="D15" s="10" t="s">
        <v>13</v>
      </c>
      <c r="E15" s="10" t="s">
        <v>117</v>
      </c>
      <c r="F15" s="11">
        <v>2</v>
      </c>
      <c r="G15" s="11" t="s">
        <v>83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 t="shared" ref="O15:O19" si="7">M15/5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</row>
    <row r="16" spans="1:21" s="27" customFormat="1">
      <c r="A16" s="7" t="s">
        <v>48</v>
      </c>
      <c r="B16" s="8" t="s">
        <v>51</v>
      </c>
      <c r="C16" s="9"/>
      <c r="D16" s="10" t="s">
        <v>24</v>
      </c>
      <c r="E16" s="10" t="s">
        <v>118</v>
      </c>
      <c r="F16" s="11">
        <v>2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 t="shared" ref="N16:N24" si="8">L16/K16</f>
        <v>3</v>
      </c>
      <c r="O16" s="13">
        <f t="shared" si="7"/>
        <v>0</v>
      </c>
      <c r="P16" s="14"/>
      <c r="Q16" s="15">
        <f t="shared" ref="Q16:Q24" si="9">IF(K16=0,0,L16)</f>
        <v>45</v>
      </c>
      <c r="R16" s="16">
        <f t="shared" ref="R16:R24" si="10">IF(K16=0,0,M16/1.5)</f>
        <v>0</v>
      </c>
      <c r="S16" s="15">
        <f t="shared" ref="S16:S24" si="11">P16+Q16+R16</f>
        <v>45</v>
      </c>
    </row>
    <row r="17" spans="1:21" s="27" customFormat="1">
      <c r="A17" s="7"/>
      <c r="B17" s="8" t="s">
        <v>51</v>
      </c>
      <c r="C17" s="9"/>
      <c r="D17" s="8" t="s">
        <v>13</v>
      </c>
      <c r="E17" s="10" t="s">
        <v>130</v>
      </c>
      <c r="F17" s="11">
        <v>3</v>
      </c>
      <c r="G17" s="11">
        <v>5</v>
      </c>
      <c r="H17" s="9"/>
      <c r="I17" s="9">
        <v>1</v>
      </c>
      <c r="J17" s="9">
        <v>15</v>
      </c>
      <c r="K17" s="9">
        <v>15</v>
      </c>
      <c r="L17" s="9">
        <v>15</v>
      </c>
      <c r="M17" s="9"/>
      <c r="N17" s="12">
        <f t="shared" si="8"/>
        <v>1</v>
      </c>
      <c r="O17" s="13">
        <f t="shared" si="7"/>
        <v>0</v>
      </c>
      <c r="P17" s="14"/>
      <c r="Q17" s="15">
        <f t="shared" si="9"/>
        <v>15</v>
      </c>
      <c r="R17" s="16">
        <f t="shared" si="10"/>
        <v>0</v>
      </c>
      <c r="S17" s="15">
        <f t="shared" si="11"/>
        <v>15</v>
      </c>
    </row>
    <row r="18" spans="1:21" s="27" customFormat="1">
      <c r="A18" s="7"/>
      <c r="B18" s="8" t="s">
        <v>51</v>
      </c>
      <c r="C18" s="9"/>
      <c r="D18" s="8" t="s">
        <v>27</v>
      </c>
      <c r="E18" s="7" t="s">
        <v>120</v>
      </c>
      <c r="F18" s="11">
        <v>3</v>
      </c>
      <c r="G18" s="11">
        <v>6</v>
      </c>
      <c r="H18" s="9"/>
      <c r="I18" s="9">
        <v>1</v>
      </c>
      <c r="J18" s="9">
        <v>15</v>
      </c>
      <c r="K18" s="9">
        <v>15</v>
      </c>
      <c r="L18" s="9">
        <v>15</v>
      </c>
      <c r="M18" s="9"/>
      <c r="N18" s="12">
        <f t="shared" si="8"/>
        <v>1</v>
      </c>
      <c r="O18" s="13">
        <f t="shared" si="7"/>
        <v>0</v>
      </c>
      <c r="P18" s="14"/>
      <c r="Q18" s="15">
        <f t="shared" si="9"/>
        <v>15</v>
      </c>
      <c r="R18" s="16">
        <f t="shared" si="10"/>
        <v>0</v>
      </c>
      <c r="S18" s="15">
        <f t="shared" si="11"/>
        <v>15</v>
      </c>
    </row>
    <row r="19" spans="1:21" s="27" customFormat="1">
      <c r="A19" s="7" t="s">
        <v>85</v>
      </c>
      <c r="B19" s="8" t="s">
        <v>51</v>
      </c>
      <c r="C19" s="9"/>
      <c r="D19" s="8" t="s">
        <v>25</v>
      </c>
      <c r="E19" s="7" t="s">
        <v>43</v>
      </c>
      <c r="F19" s="18">
        <v>3</v>
      </c>
      <c r="G19" s="11" t="s">
        <v>73</v>
      </c>
      <c r="H19" s="9"/>
      <c r="I19" s="9">
        <v>1</v>
      </c>
      <c r="J19" s="9">
        <v>15</v>
      </c>
      <c r="K19" s="9">
        <f t="shared" ref="K19:K24" si="12">J19-I19+1</f>
        <v>15</v>
      </c>
      <c r="L19" s="9">
        <v>30</v>
      </c>
      <c r="M19" s="9"/>
      <c r="N19" s="12">
        <f t="shared" si="8"/>
        <v>2</v>
      </c>
      <c r="O19" s="13">
        <f t="shared" si="7"/>
        <v>0</v>
      </c>
      <c r="P19" s="14"/>
      <c r="Q19" s="15">
        <f t="shared" si="9"/>
        <v>30</v>
      </c>
      <c r="R19" s="16">
        <f t="shared" si="10"/>
        <v>0</v>
      </c>
      <c r="S19" s="15">
        <f t="shared" si="11"/>
        <v>30</v>
      </c>
    </row>
    <row r="20" spans="1:21" s="27" customFormat="1">
      <c r="A20" s="7" t="s">
        <v>8</v>
      </c>
      <c r="B20" s="8" t="s">
        <v>51</v>
      </c>
      <c r="C20" s="9">
        <v>1</v>
      </c>
      <c r="D20" s="8" t="s">
        <v>26</v>
      </c>
      <c r="E20" s="7" t="s">
        <v>14</v>
      </c>
      <c r="F20" s="11" t="s">
        <v>80</v>
      </c>
      <c r="G20" s="11" t="s">
        <v>36</v>
      </c>
      <c r="H20" s="9">
        <v>1</v>
      </c>
      <c r="I20" s="9">
        <v>1</v>
      </c>
      <c r="J20" s="9">
        <v>6</v>
      </c>
      <c r="K20" s="9">
        <f t="shared" si="12"/>
        <v>6</v>
      </c>
      <c r="L20" s="9"/>
      <c r="M20" s="9">
        <v>60</v>
      </c>
      <c r="N20" s="12">
        <f t="shared" si="8"/>
        <v>0</v>
      </c>
      <c r="O20" s="13">
        <f>M20/5</f>
        <v>12</v>
      </c>
      <c r="P20" s="14"/>
      <c r="Q20" s="15">
        <f t="shared" si="9"/>
        <v>0</v>
      </c>
      <c r="R20" s="16">
        <f t="shared" si="10"/>
        <v>40</v>
      </c>
      <c r="S20" s="15">
        <f t="shared" si="11"/>
        <v>40</v>
      </c>
    </row>
    <row r="21" spans="1:21" s="27" customFormat="1">
      <c r="A21" s="7" t="s">
        <v>8</v>
      </c>
      <c r="B21" s="8" t="s">
        <v>51</v>
      </c>
      <c r="C21" s="9">
        <v>2</v>
      </c>
      <c r="D21" s="8" t="s">
        <v>26</v>
      </c>
      <c r="E21" s="7" t="s">
        <v>14</v>
      </c>
      <c r="F21" s="11" t="s">
        <v>80</v>
      </c>
      <c r="G21" s="11" t="s">
        <v>37</v>
      </c>
      <c r="H21" s="9">
        <v>1</v>
      </c>
      <c r="I21" s="9">
        <v>1</v>
      </c>
      <c r="J21" s="9">
        <v>6</v>
      </c>
      <c r="K21" s="9">
        <f t="shared" si="12"/>
        <v>6</v>
      </c>
      <c r="L21" s="9"/>
      <c r="M21" s="9">
        <v>60</v>
      </c>
      <c r="N21" s="12">
        <f t="shared" si="8"/>
        <v>0</v>
      </c>
      <c r="O21" s="13">
        <f t="shared" ref="O21:O24" si="13">M21/5</f>
        <v>12</v>
      </c>
      <c r="P21" s="14"/>
      <c r="Q21" s="15">
        <f t="shared" si="9"/>
        <v>0</v>
      </c>
      <c r="R21" s="16">
        <f t="shared" si="10"/>
        <v>40</v>
      </c>
      <c r="S21" s="15">
        <f t="shared" si="11"/>
        <v>40</v>
      </c>
    </row>
    <row r="22" spans="1:21" s="27" customFormat="1">
      <c r="A22" s="7" t="s">
        <v>86</v>
      </c>
      <c r="B22" s="8" t="s">
        <v>51</v>
      </c>
      <c r="C22" s="9"/>
      <c r="D22" s="8" t="s">
        <v>10</v>
      </c>
      <c r="E22" s="14" t="s">
        <v>111</v>
      </c>
      <c r="F22" s="11">
        <v>6</v>
      </c>
      <c r="G22" s="11" t="s">
        <v>73</v>
      </c>
      <c r="H22" s="9"/>
      <c r="I22" s="9">
        <v>1</v>
      </c>
      <c r="J22" s="9">
        <v>15</v>
      </c>
      <c r="K22" s="9">
        <f t="shared" si="12"/>
        <v>15</v>
      </c>
      <c r="L22" s="9">
        <v>30</v>
      </c>
      <c r="M22" s="9"/>
      <c r="N22" s="12">
        <f t="shared" si="8"/>
        <v>2</v>
      </c>
      <c r="O22" s="13">
        <f t="shared" si="13"/>
        <v>0</v>
      </c>
      <c r="P22" s="14"/>
      <c r="Q22" s="15">
        <f t="shared" si="9"/>
        <v>30</v>
      </c>
      <c r="R22" s="16">
        <f t="shared" si="10"/>
        <v>0</v>
      </c>
      <c r="S22" s="15">
        <f t="shared" si="11"/>
        <v>30</v>
      </c>
    </row>
    <row r="23" spans="1:21" s="27" customFormat="1">
      <c r="A23" s="7" t="s">
        <v>85</v>
      </c>
      <c r="B23" s="8" t="s">
        <v>51</v>
      </c>
      <c r="C23" s="9"/>
      <c r="D23" s="8" t="s">
        <v>45</v>
      </c>
      <c r="E23" s="14" t="s">
        <v>112</v>
      </c>
      <c r="F23" s="24">
        <v>3</v>
      </c>
      <c r="G23" s="11" t="s">
        <v>72</v>
      </c>
      <c r="H23" s="9"/>
      <c r="I23" s="9">
        <v>1</v>
      </c>
      <c r="J23" s="9">
        <v>15</v>
      </c>
      <c r="K23" s="9">
        <f t="shared" si="12"/>
        <v>15</v>
      </c>
      <c r="L23" s="9">
        <v>30</v>
      </c>
      <c r="M23" s="9"/>
      <c r="N23" s="12">
        <f t="shared" si="8"/>
        <v>2</v>
      </c>
      <c r="O23" s="13">
        <f t="shared" si="13"/>
        <v>0</v>
      </c>
      <c r="P23" s="14"/>
      <c r="Q23" s="15">
        <f t="shared" si="9"/>
        <v>30</v>
      </c>
      <c r="R23" s="16">
        <f t="shared" si="10"/>
        <v>0</v>
      </c>
      <c r="S23" s="15">
        <f t="shared" si="11"/>
        <v>30</v>
      </c>
    </row>
    <row r="24" spans="1:21" s="27" customFormat="1">
      <c r="A24" s="7" t="s">
        <v>86</v>
      </c>
      <c r="B24" s="8" t="s">
        <v>51</v>
      </c>
      <c r="C24" s="9"/>
      <c r="D24" s="8" t="s">
        <v>40</v>
      </c>
      <c r="E24" s="14" t="s">
        <v>84</v>
      </c>
      <c r="F24" s="11">
        <v>6</v>
      </c>
      <c r="G24" s="11" t="s">
        <v>72</v>
      </c>
      <c r="H24" s="9"/>
      <c r="I24" s="9">
        <v>1</v>
      </c>
      <c r="J24" s="9">
        <v>15</v>
      </c>
      <c r="K24" s="9">
        <f t="shared" si="12"/>
        <v>15</v>
      </c>
      <c r="L24" s="9">
        <v>30</v>
      </c>
      <c r="M24" s="9"/>
      <c r="N24" s="12">
        <f t="shared" si="8"/>
        <v>2</v>
      </c>
      <c r="O24" s="13">
        <f t="shared" si="13"/>
        <v>0</v>
      </c>
      <c r="P24" s="14"/>
      <c r="Q24" s="15">
        <f t="shared" si="9"/>
        <v>30</v>
      </c>
      <c r="R24" s="16">
        <f t="shared" si="10"/>
        <v>0</v>
      </c>
      <c r="S24" s="15">
        <f t="shared" si="11"/>
        <v>30</v>
      </c>
    </row>
    <row r="25" spans="1:21" s="27" customFormat="1">
      <c r="A25" s="7"/>
      <c r="B25" s="8"/>
      <c r="C25" s="9"/>
      <c r="D25" s="8"/>
      <c r="E25" s="14"/>
      <c r="F25" s="11"/>
      <c r="G25" s="11"/>
      <c r="H25" s="9"/>
      <c r="I25" s="9"/>
      <c r="J25" s="9"/>
      <c r="K25" s="9"/>
      <c r="L25" s="9"/>
      <c r="M25" s="9"/>
      <c r="N25" s="12"/>
      <c r="O25" s="13"/>
      <c r="P25" s="14"/>
      <c r="Q25" s="15"/>
      <c r="R25" s="16"/>
      <c r="S25" s="15"/>
    </row>
    <row r="26" spans="1:21" s="27" customFormat="1">
      <c r="A26" s="7"/>
      <c r="B26" s="8"/>
      <c r="C26" s="9"/>
      <c r="D26" s="37"/>
      <c r="E26" s="14"/>
      <c r="F26" s="11"/>
      <c r="G26" s="11"/>
      <c r="H26" s="9"/>
      <c r="I26" s="9"/>
      <c r="J26" s="9"/>
      <c r="K26" s="9"/>
      <c r="L26" s="9"/>
      <c r="M26" s="9"/>
      <c r="N26" s="12"/>
      <c r="O26" s="13"/>
      <c r="P26" s="14"/>
      <c r="Q26" s="15"/>
      <c r="R26" s="15" t="s">
        <v>107</v>
      </c>
      <c r="S26" s="15">
        <f>SUM(S15:S24)</f>
        <v>320</v>
      </c>
    </row>
    <row r="27" spans="1:21" s="27" customFormat="1">
      <c r="A27" s="70"/>
      <c r="B27" s="71"/>
      <c r="C27" s="72"/>
      <c r="D27" s="73"/>
      <c r="E27" s="74"/>
      <c r="F27" s="75"/>
      <c r="G27" s="75"/>
      <c r="H27" s="72"/>
      <c r="I27" s="72"/>
      <c r="J27" s="72"/>
      <c r="K27" s="72"/>
      <c r="L27" s="72"/>
      <c r="M27" s="72"/>
      <c r="N27" s="76"/>
      <c r="O27" s="77"/>
      <c r="P27" s="74"/>
      <c r="Q27" s="78"/>
      <c r="R27" s="78"/>
      <c r="S27" s="78"/>
      <c r="T27" s="79"/>
      <c r="U27" s="80"/>
    </row>
    <row r="28" spans="1:21" s="28" customFormat="1" ht="25.5">
      <c r="A28" s="3" t="s">
        <v>15</v>
      </c>
      <c r="B28" s="3" t="s">
        <v>16</v>
      </c>
      <c r="C28" s="4" t="s">
        <v>0</v>
      </c>
      <c r="D28" s="3" t="s">
        <v>17</v>
      </c>
      <c r="E28" s="3" t="s">
        <v>18</v>
      </c>
      <c r="F28" s="3" t="s">
        <v>19</v>
      </c>
      <c r="G28" s="3" t="s">
        <v>20</v>
      </c>
      <c r="H28" s="4" t="s">
        <v>1</v>
      </c>
      <c r="I28" s="3" t="s">
        <v>21</v>
      </c>
      <c r="J28" s="3" t="s">
        <v>22</v>
      </c>
      <c r="K28" s="4" t="s">
        <v>2</v>
      </c>
      <c r="L28" s="3" t="s">
        <v>33</v>
      </c>
      <c r="M28" s="3" t="s">
        <v>34</v>
      </c>
      <c r="N28" s="5" t="s">
        <v>3</v>
      </c>
      <c r="O28" s="5" t="s">
        <v>4</v>
      </c>
      <c r="P28" s="4" t="s">
        <v>32</v>
      </c>
      <c r="Q28" s="3" t="s">
        <v>5</v>
      </c>
      <c r="R28" s="3" t="s">
        <v>6</v>
      </c>
      <c r="S28" s="6" t="s">
        <v>7</v>
      </c>
      <c r="T28" s="53" t="s">
        <v>105</v>
      </c>
      <c r="U28" s="54" t="s">
        <v>106</v>
      </c>
    </row>
    <row r="29" spans="1:21" s="27" customFormat="1">
      <c r="A29" s="7" t="s">
        <v>48</v>
      </c>
      <c r="B29" s="8" t="s">
        <v>52</v>
      </c>
      <c r="C29" s="9"/>
      <c r="D29" s="8" t="s">
        <v>13</v>
      </c>
      <c r="E29" s="10" t="s">
        <v>117</v>
      </c>
      <c r="F29" s="11">
        <v>6</v>
      </c>
      <c r="G29" s="11" t="s">
        <v>83</v>
      </c>
      <c r="H29" s="9"/>
      <c r="I29" s="9">
        <v>1</v>
      </c>
      <c r="J29" s="9">
        <v>15</v>
      </c>
      <c r="K29" s="9">
        <f>J29-I29+1</f>
        <v>15</v>
      </c>
      <c r="L29" s="9">
        <v>45</v>
      </c>
      <c r="M29" s="9"/>
      <c r="N29" s="12">
        <f>L29/K29</f>
        <v>3</v>
      </c>
      <c r="O29" s="13">
        <f t="shared" ref="O29:O33" si="14">M29/5</f>
        <v>0</v>
      </c>
      <c r="P29" s="14"/>
      <c r="Q29" s="15">
        <f>IF(K29=0,0,L29)</f>
        <v>45</v>
      </c>
      <c r="R29" s="16">
        <f>IF(K29=0,0,M29/1.5)</f>
        <v>0</v>
      </c>
      <c r="S29" s="15">
        <f>P29+Q29+R29</f>
        <v>45</v>
      </c>
    </row>
    <row r="30" spans="1:21" s="27" customFormat="1">
      <c r="A30" s="7"/>
      <c r="B30" s="8" t="s">
        <v>52</v>
      </c>
      <c r="C30" s="9"/>
      <c r="D30" s="8" t="s">
        <v>13</v>
      </c>
      <c r="E30" s="10" t="s">
        <v>130</v>
      </c>
      <c r="F30" s="11">
        <v>5</v>
      </c>
      <c r="G30" s="11">
        <v>6</v>
      </c>
      <c r="H30" s="9"/>
      <c r="I30" s="9">
        <v>1</v>
      </c>
      <c r="J30" s="9">
        <v>15</v>
      </c>
      <c r="K30" s="9">
        <v>15</v>
      </c>
      <c r="L30" s="9">
        <v>15</v>
      </c>
      <c r="M30" s="9"/>
      <c r="N30" s="12">
        <f t="shared" ref="N30:N38" si="15">L30/K30</f>
        <v>1</v>
      </c>
      <c r="O30" s="13">
        <f t="shared" si="14"/>
        <v>0</v>
      </c>
      <c r="P30" s="14"/>
      <c r="Q30" s="15">
        <f t="shared" ref="Q30:Q38" si="16">IF(K30=0,0,L30)</f>
        <v>15</v>
      </c>
      <c r="R30" s="16">
        <f t="shared" ref="R30:R38" si="17">IF(K30=0,0,M30/1.5)</f>
        <v>0</v>
      </c>
      <c r="S30" s="15">
        <f t="shared" ref="S30:S38" si="18">P30+Q30+R30</f>
        <v>15</v>
      </c>
    </row>
    <row r="31" spans="1:21" s="27" customFormat="1">
      <c r="A31" s="7" t="s">
        <v>48</v>
      </c>
      <c r="B31" s="8" t="s">
        <v>52</v>
      </c>
      <c r="C31" s="9"/>
      <c r="D31" s="10" t="s">
        <v>24</v>
      </c>
      <c r="E31" s="29" t="s">
        <v>118</v>
      </c>
      <c r="F31" s="11">
        <v>6</v>
      </c>
      <c r="G31" s="11" t="s">
        <v>75</v>
      </c>
      <c r="H31" s="9"/>
      <c r="I31" s="9">
        <v>1</v>
      </c>
      <c r="J31" s="9">
        <v>15</v>
      </c>
      <c r="K31" s="9">
        <f>J31-I31+1</f>
        <v>15</v>
      </c>
      <c r="L31" s="9">
        <v>45</v>
      </c>
      <c r="M31" s="9"/>
      <c r="N31" s="12">
        <f t="shared" si="15"/>
        <v>3</v>
      </c>
      <c r="O31" s="13">
        <f t="shared" si="14"/>
        <v>0</v>
      </c>
      <c r="P31" s="14"/>
      <c r="Q31" s="15">
        <f t="shared" si="16"/>
        <v>45</v>
      </c>
      <c r="R31" s="16">
        <f t="shared" si="17"/>
        <v>0</v>
      </c>
      <c r="S31" s="15">
        <f t="shared" si="18"/>
        <v>45</v>
      </c>
    </row>
    <row r="32" spans="1:21" s="27" customFormat="1">
      <c r="A32" s="7"/>
      <c r="B32" s="8" t="s">
        <v>52</v>
      </c>
      <c r="C32" s="9"/>
      <c r="D32" s="8" t="s">
        <v>27</v>
      </c>
      <c r="E32" s="7" t="s">
        <v>120</v>
      </c>
      <c r="F32" s="11">
        <v>5</v>
      </c>
      <c r="G32" s="11">
        <v>5</v>
      </c>
      <c r="H32" s="9"/>
      <c r="I32" s="9">
        <v>1</v>
      </c>
      <c r="J32" s="9">
        <v>15</v>
      </c>
      <c r="K32" s="9">
        <f>J32-I32+1</f>
        <v>15</v>
      </c>
      <c r="L32" s="9">
        <v>15</v>
      </c>
      <c r="M32" s="9"/>
      <c r="N32" s="12">
        <f t="shared" si="15"/>
        <v>1</v>
      </c>
      <c r="O32" s="13">
        <f t="shared" si="14"/>
        <v>0</v>
      </c>
      <c r="P32" s="14"/>
      <c r="Q32" s="15">
        <f t="shared" si="16"/>
        <v>15</v>
      </c>
      <c r="R32" s="16">
        <f t="shared" si="17"/>
        <v>0</v>
      </c>
      <c r="S32" s="15">
        <f t="shared" si="18"/>
        <v>15</v>
      </c>
    </row>
    <row r="33" spans="1:21" s="27" customFormat="1">
      <c r="A33" s="7" t="s">
        <v>86</v>
      </c>
      <c r="B33" s="8" t="s">
        <v>52</v>
      </c>
      <c r="C33" s="9"/>
      <c r="D33" s="8" t="s">
        <v>25</v>
      </c>
      <c r="E33" s="7" t="s">
        <v>43</v>
      </c>
      <c r="F33" s="18">
        <v>5</v>
      </c>
      <c r="G33" s="11" t="s">
        <v>72</v>
      </c>
      <c r="H33" s="9"/>
      <c r="I33" s="9">
        <v>1</v>
      </c>
      <c r="J33" s="9">
        <v>15</v>
      </c>
      <c r="K33" s="9">
        <f t="shared" ref="K33:K38" si="19">J33-I33+1</f>
        <v>15</v>
      </c>
      <c r="L33" s="9">
        <v>30</v>
      </c>
      <c r="M33" s="9"/>
      <c r="N33" s="12">
        <f t="shared" si="15"/>
        <v>2</v>
      </c>
      <c r="O33" s="13">
        <f t="shared" si="14"/>
        <v>0</v>
      </c>
      <c r="P33" s="14"/>
      <c r="Q33" s="15">
        <f t="shared" si="16"/>
        <v>30</v>
      </c>
      <c r="R33" s="16">
        <f t="shared" si="17"/>
        <v>0</v>
      </c>
      <c r="S33" s="15">
        <f t="shared" si="18"/>
        <v>30</v>
      </c>
    </row>
    <row r="34" spans="1:21" s="27" customFormat="1">
      <c r="A34" s="7" t="s">
        <v>8</v>
      </c>
      <c r="B34" s="8" t="s">
        <v>52</v>
      </c>
      <c r="C34" s="9">
        <v>1</v>
      </c>
      <c r="D34" s="8" t="s">
        <v>38</v>
      </c>
      <c r="E34" s="7" t="s">
        <v>14</v>
      </c>
      <c r="F34" s="11" t="s">
        <v>77</v>
      </c>
      <c r="G34" s="11" t="s">
        <v>36</v>
      </c>
      <c r="H34" s="9">
        <v>1</v>
      </c>
      <c r="I34" s="9">
        <v>7</v>
      </c>
      <c r="J34" s="9">
        <v>12</v>
      </c>
      <c r="K34" s="9">
        <f t="shared" si="19"/>
        <v>6</v>
      </c>
      <c r="L34" s="9"/>
      <c r="M34" s="9">
        <v>60</v>
      </c>
      <c r="N34" s="12">
        <f t="shared" si="15"/>
        <v>0</v>
      </c>
      <c r="O34" s="13">
        <f>M34/5</f>
        <v>12</v>
      </c>
      <c r="P34" s="14"/>
      <c r="Q34" s="15">
        <f t="shared" si="16"/>
        <v>0</v>
      </c>
      <c r="R34" s="16">
        <f t="shared" si="17"/>
        <v>40</v>
      </c>
      <c r="S34" s="15">
        <f t="shared" si="18"/>
        <v>40</v>
      </c>
    </row>
    <row r="35" spans="1:21" s="27" customFormat="1">
      <c r="A35" s="7" t="s">
        <v>8</v>
      </c>
      <c r="B35" s="8" t="s">
        <v>52</v>
      </c>
      <c r="C35" s="9">
        <v>2</v>
      </c>
      <c r="D35" s="8" t="s">
        <v>68</v>
      </c>
      <c r="E35" s="7" t="s">
        <v>14</v>
      </c>
      <c r="F35" s="11" t="s">
        <v>77</v>
      </c>
      <c r="G35" s="11" t="s">
        <v>37</v>
      </c>
      <c r="H35" s="9">
        <v>2</v>
      </c>
      <c r="I35" s="9">
        <v>7</v>
      </c>
      <c r="J35" s="9">
        <v>12</v>
      </c>
      <c r="K35" s="9">
        <f t="shared" si="19"/>
        <v>6</v>
      </c>
      <c r="L35" s="9"/>
      <c r="M35" s="9">
        <v>60</v>
      </c>
      <c r="N35" s="12">
        <f t="shared" si="15"/>
        <v>0</v>
      </c>
      <c r="O35" s="13">
        <f t="shared" ref="O35:O38" si="20">M35/5</f>
        <v>12</v>
      </c>
      <c r="P35" s="14"/>
      <c r="Q35" s="15">
        <f t="shared" si="16"/>
        <v>0</v>
      </c>
      <c r="R35" s="16">
        <f t="shared" si="17"/>
        <v>40</v>
      </c>
      <c r="S35" s="15">
        <f t="shared" si="18"/>
        <v>40</v>
      </c>
    </row>
    <row r="36" spans="1:21" s="27" customFormat="1">
      <c r="A36" s="7" t="s">
        <v>86</v>
      </c>
      <c r="B36" s="8" t="s">
        <v>52</v>
      </c>
      <c r="C36" s="9"/>
      <c r="D36" s="8" t="s">
        <v>46</v>
      </c>
      <c r="E36" s="14" t="s">
        <v>112</v>
      </c>
      <c r="F36" s="11">
        <v>5</v>
      </c>
      <c r="G36" s="11" t="s">
        <v>73</v>
      </c>
      <c r="H36" s="9"/>
      <c r="I36" s="9">
        <v>1</v>
      </c>
      <c r="J36" s="9">
        <v>15</v>
      </c>
      <c r="K36" s="9">
        <f t="shared" si="19"/>
        <v>15</v>
      </c>
      <c r="L36" s="9">
        <v>30</v>
      </c>
      <c r="M36" s="9"/>
      <c r="N36" s="12">
        <f t="shared" si="15"/>
        <v>2</v>
      </c>
      <c r="O36" s="13">
        <f t="shared" si="20"/>
        <v>0</v>
      </c>
      <c r="P36" s="14"/>
      <c r="Q36" s="15">
        <f t="shared" si="16"/>
        <v>30</v>
      </c>
      <c r="R36" s="16">
        <f t="shared" si="17"/>
        <v>0</v>
      </c>
      <c r="S36" s="15">
        <f t="shared" si="18"/>
        <v>30</v>
      </c>
    </row>
    <row r="37" spans="1:21" s="48" customFormat="1">
      <c r="A37" s="45" t="s">
        <v>86</v>
      </c>
      <c r="B37" s="46" t="s">
        <v>52</v>
      </c>
      <c r="C37" s="47"/>
      <c r="D37" s="46" t="s">
        <v>104</v>
      </c>
      <c r="E37" s="45" t="s">
        <v>84</v>
      </c>
      <c r="F37" s="49">
        <v>7</v>
      </c>
      <c r="G37" s="49" t="s">
        <v>102</v>
      </c>
      <c r="H37" s="47"/>
      <c r="I37" s="47">
        <v>1</v>
      </c>
      <c r="J37" s="47">
        <v>15</v>
      </c>
      <c r="K37" s="47">
        <f t="shared" si="19"/>
        <v>15</v>
      </c>
      <c r="L37" s="47">
        <v>30</v>
      </c>
      <c r="M37" s="47"/>
      <c r="N37" s="50">
        <f t="shared" si="15"/>
        <v>2</v>
      </c>
      <c r="O37" s="51">
        <f t="shared" si="20"/>
        <v>0</v>
      </c>
      <c r="Q37" s="52">
        <f t="shared" si="16"/>
        <v>30</v>
      </c>
      <c r="R37" s="100">
        <f t="shared" si="17"/>
        <v>0</v>
      </c>
      <c r="S37" s="52">
        <f t="shared" si="18"/>
        <v>30</v>
      </c>
    </row>
    <row r="38" spans="1:21" s="27" customFormat="1">
      <c r="A38" s="7" t="s">
        <v>86</v>
      </c>
      <c r="B38" s="8" t="s">
        <v>52</v>
      </c>
      <c r="C38" s="9"/>
      <c r="D38" s="8" t="s">
        <v>133</v>
      </c>
      <c r="E38" s="14" t="s">
        <v>111</v>
      </c>
      <c r="F38" s="11">
        <v>7</v>
      </c>
      <c r="G38" s="11" t="s">
        <v>108</v>
      </c>
      <c r="H38" s="9"/>
      <c r="I38" s="9">
        <v>1</v>
      </c>
      <c r="J38" s="9">
        <v>15</v>
      </c>
      <c r="K38" s="9">
        <f t="shared" si="19"/>
        <v>15</v>
      </c>
      <c r="L38" s="9">
        <v>30</v>
      </c>
      <c r="M38" s="9"/>
      <c r="N38" s="12">
        <f t="shared" si="15"/>
        <v>2</v>
      </c>
      <c r="O38" s="13">
        <f t="shared" si="20"/>
        <v>0</v>
      </c>
      <c r="P38" s="14"/>
      <c r="Q38" s="15">
        <f t="shared" si="16"/>
        <v>30</v>
      </c>
      <c r="R38" s="16">
        <f t="shared" si="17"/>
        <v>0</v>
      </c>
      <c r="S38" s="15">
        <f t="shared" si="18"/>
        <v>30</v>
      </c>
    </row>
    <row r="39" spans="1:21" s="27" customFormat="1">
      <c r="A39" s="7"/>
      <c r="B39" s="8"/>
      <c r="C39" s="9"/>
      <c r="D39" s="37"/>
      <c r="E39" s="14"/>
      <c r="F39" s="11"/>
      <c r="G39" s="11"/>
      <c r="H39" s="9"/>
      <c r="I39" s="9"/>
      <c r="J39" s="9"/>
      <c r="K39" s="9"/>
      <c r="L39" s="9"/>
      <c r="M39" s="9"/>
      <c r="N39" s="12"/>
      <c r="O39" s="13"/>
      <c r="P39" s="14"/>
      <c r="Q39" s="15"/>
      <c r="R39" s="15" t="s">
        <v>107</v>
      </c>
      <c r="S39" s="15">
        <f>SUM(S29:S38)</f>
        <v>320</v>
      </c>
    </row>
    <row r="40" spans="1:21" s="27" customFormat="1">
      <c r="A40" s="70"/>
      <c r="B40" s="71"/>
      <c r="C40" s="72"/>
      <c r="D40" s="73"/>
      <c r="E40" s="74"/>
      <c r="F40" s="75"/>
      <c r="G40" s="75"/>
      <c r="H40" s="72"/>
      <c r="I40" s="72"/>
      <c r="J40" s="72"/>
      <c r="K40" s="72"/>
      <c r="L40" s="72"/>
      <c r="M40" s="72"/>
      <c r="N40" s="76"/>
      <c r="O40" s="77"/>
      <c r="P40" s="74"/>
      <c r="Q40" s="78"/>
      <c r="R40" s="78"/>
      <c r="S40" s="78"/>
      <c r="T40" s="79"/>
      <c r="U40" s="80"/>
    </row>
    <row r="41" spans="1:21" s="28" customFormat="1" ht="25.5">
      <c r="A41" s="3" t="s">
        <v>15</v>
      </c>
      <c r="B41" s="3" t="s">
        <v>16</v>
      </c>
      <c r="C41" s="4" t="s">
        <v>0</v>
      </c>
      <c r="D41" s="3" t="s">
        <v>17</v>
      </c>
      <c r="E41" s="3" t="s">
        <v>18</v>
      </c>
      <c r="F41" s="3" t="s">
        <v>19</v>
      </c>
      <c r="G41" s="3" t="s">
        <v>20</v>
      </c>
      <c r="H41" s="4" t="s">
        <v>1</v>
      </c>
      <c r="I41" s="3" t="s">
        <v>21</v>
      </c>
      <c r="J41" s="3" t="s">
        <v>22</v>
      </c>
      <c r="K41" s="4" t="s">
        <v>2</v>
      </c>
      <c r="L41" s="3" t="s">
        <v>33</v>
      </c>
      <c r="M41" s="3" t="s">
        <v>34</v>
      </c>
      <c r="N41" s="5" t="s">
        <v>3</v>
      </c>
      <c r="O41" s="5" t="s">
        <v>4</v>
      </c>
      <c r="P41" s="4" t="s">
        <v>32</v>
      </c>
      <c r="Q41" s="3" t="s">
        <v>5</v>
      </c>
      <c r="R41" s="3" t="s">
        <v>6</v>
      </c>
      <c r="S41" s="6" t="s">
        <v>7</v>
      </c>
      <c r="T41" s="53" t="s">
        <v>105</v>
      </c>
      <c r="U41" s="54" t="s">
        <v>106</v>
      </c>
    </row>
    <row r="42" spans="1:21" s="27" customFormat="1">
      <c r="A42" s="7"/>
      <c r="B42" s="8" t="s">
        <v>53</v>
      </c>
      <c r="C42" s="9"/>
      <c r="D42" s="8" t="s">
        <v>13</v>
      </c>
      <c r="E42" s="10" t="s">
        <v>130</v>
      </c>
      <c r="F42" s="11">
        <v>3</v>
      </c>
      <c r="G42" s="11">
        <v>6</v>
      </c>
      <c r="H42" s="9"/>
      <c r="I42" s="9">
        <v>1</v>
      </c>
      <c r="J42" s="9">
        <v>15</v>
      </c>
      <c r="K42" s="9">
        <v>15</v>
      </c>
      <c r="L42" s="9">
        <v>15</v>
      </c>
      <c r="M42" s="9"/>
      <c r="N42" s="12">
        <f t="shared" ref="N42:N51" si="21">L42/K42</f>
        <v>1</v>
      </c>
      <c r="O42" s="13">
        <f t="shared" ref="O42:O51" si="22">M42/5</f>
        <v>0</v>
      </c>
      <c r="P42" s="14"/>
      <c r="Q42" s="15">
        <f>IF(K42=0,0,L42)</f>
        <v>15</v>
      </c>
      <c r="R42" s="16">
        <f t="shared" ref="R42:R50" si="23">IF(K42=0,0,M42/1.5)</f>
        <v>0</v>
      </c>
      <c r="S42" s="15">
        <f t="shared" ref="S42:S50" si="24">P42+Q42+R42</f>
        <v>15</v>
      </c>
    </row>
    <row r="43" spans="1:21" s="27" customFormat="1">
      <c r="A43" s="30" t="s">
        <v>70</v>
      </c>
      <c r="B43" s="8" t="s">
        <v>53</v>
      </c>
      <c r="C43" s="9"/>
      <c r="D43" s="8" t="s">
        <v>13</v>
      </c>
      <c r="E43" s="10" t="s">
        <v>117</v>
      </c>
      <c r="F43" s="11">
        <v>2</v>
      </c>
      <c r="G43" s="11" t="s">
        <v>75</v>
      </c>
      <c r="H43" s="9"/>
      <c r="I43" s="9">
        <v>1</v>
      </c>
      <c r="J43" s="9">
        <v>15</v>
      </c>
      <c r="K43" s="9">
        <f t="shared" ref="K43:K51" si="25">J43-I43+1</f>
        <v>15</v>
      </c>
      <c r="L43" s="9">
        <v>45</v>
      </c>
      <c r="M43" s="9"/>
      <c r="N43" s="12">
        <f t="shared" si="21"/>
        <v>3</v>
      </c>
      <c r="O43" s="13">
        <f t="shared" si="22"/>
        <v>0</v>
      </c>
      <c r="P43" s="14"/>
      <c r="Q43" s="15">
        <f t="shared" ref="Q43:Q46" si="26">IF(K43=0,0,L43)</f>
        <v>45</v>
      </c>
      <c r="R43" s="16">
        <f t="shared" si="23"/>
        <v>0</v>
      </c>
      <c r="S43" s="15">
        <f t="shared" si="24"/>
        <v>45</v>
      </c>
    </row>
    <row r="44" spans="1:21" s="27" customFormat="1">
      <c r="A44" s="30" t="s">
        <v>87</v>
      </c>
      <c r="B44" s="8" t="s">
        <v>53</v>
      </c>
      <c r="C44" s="9"/>
      <c r="D44" s="10" t="s">
        <v>24</v>
      </c>
      <c r="E44" s="10" t="s">
        <v>118</v>
      </c>
      <c r="F44" s="11">
        <v>2</v>
      </c>
      <c r="G44" s="11" t="s">
        <v>83</v>
      </c>
      <c r="H44" s="9"/>
      <c r="I44" s="9">
        <v>1</v>
      </c>
      <c r="J44" s="9">
        <v>15</v>
      </c>
      <c r="K44" s="9">
        <f t="shared" si="25"/>
        <v>15</v>
      </c>
      <c r="L44" s="9">
        <v>45</v>
      </c>
      <c r="M44" s="9"/>
      <c r="N44" s="12">
        <f t="shared" si="21"/>
        <v>3</v>
      </c>
      <c r="O44" s="13">
        <f t="shared" si="22"/>
        <v>0</v>
      </c>
      <c r="P44" s="14"/>
      <c r="Q44" s="15">
        <f t="shared" si="26"/>
        <v>45</v>
      </c>
      <c r="R44" s="16">
        <f t="shared" si="23"/>
        <v>0</v>
      </c>
      <c r="S44" s="15">
        <f t="shared" si="24"/>
        <v>45</v>
      </c>
    </row>
    <row r="45" spans="1:21" s="27" customFormat="1">
      <c r="A45" s="7" t="s">
        <v>85</v>
      </c>
      <c r="B45" s="8" t="s">
        <v>53</v>
      </c>
      <c r="C45" s="9"/>
      <c r="D45" s="8" t="s">
        <v>44</v>
      </c>
      <c r="E45" s="7" t="s">
        <v>84</v>
      </c>
      <c r="F45" s="11">
        <v>6</v>
      </c>
      <c r="G45" s="89" t="s">
        <v>108</v>
      </c>
      <c r="H45" s="9"/>
      <c r="I45" s="9">
        <v>1</v>
      </c>
      <c r="J45" s="9">
        <v>15</v>
      </c>
      <c r="K45" s="9">
        <f t="shared" si="25"/>
        <v>15</v>
      </c>
      <c r="L45" s="9">
        <v>30</v>
      </c>
      <c r="M45" s="9"/>
      <c r="N45" s="12">
        <f t="shared" si="21"/>
        <v>2</v>
      </c>
      <c r="O45" s="13">
        <f t="shared" si="22"/>
        <v>0</v>
      </c>
      <c r="P45" s="14"/>
      <c r="Q45" s="15">
        <f t="shared" si="26"/>
        <v>30</v>
      </c>
      <c r="R45" s="16">
        <f t="shared" si="23"/>
        <v>0</v>
      </c>
      <c r="S45" s="15">
        <f t="shared" si="24"/>
        <v>30</v>
      </c>
    </row>
    <row r="46" spans="1:21" s="27" customFormat="1">
      <c r="A46" s="7"/>
      <c r="B46" s="8" t="s">
        <v>53</v>
      </c>
      <c r="C46" s="9"/>
      <c r="D46" s="8" t="s">
        <v>27</v>
      </c>
      <c r="E46" s="7" t="s">
        <v>120</v>
      </c>
      <c r="F46" s="11">
        <v>3</v>
      </c>
      <c r="G46" s="11">
        <v>5</v>
      </c>
      <c r="H46" s="9"/>
      <c r="I46" s="9">
        <v>1</v>
      </c>
      <c r="J46" s="9">
        <v>15</v>
      </c>
      <c r="K46" s="9">
        <f t="shared" si="25"/>
        <v>15</v>
      </c>
      <c r="L46" s="9">
        <v>15</v>
      </c>
      <c r="M46" s="9"/>
      <c r="N46" s="12">
        <f t="shared" si="21"/>
        <v>1</v>
      </c>
      <c r="O46" s="13">
        <f t="shared" si="22"/>
        <v>0</v>
      </c>
      <c r="P46" s="14"/>
      <c r="Q46" s="15">
        <f t="shared" si="26"/>
        <v>15</v>
      </c>
      <c r="R46" s="16">
        <f t="shared" si="23"/>
        <v>0</v>
      </c>
      <c r="S46" s="15">
        <f t="shared" si="24"/>
        <v>15</v>
      </c>
    </row>
    <row r="47" spans="1:21" s="27" customFormat="1">
      <c r="A47" s="7" t="s">
        <v>86</v>
      </c>
      <c r="B47" s="8" t="s">
        <v>53</v>
      </c>
      <c r="D47" s="8" t="s">
        <v>25</v>
      </c>
      <c r="E47" s="7" t="s">
        <v>43</v>
      </c>
      <c r="F47" s="11">
        <v>3</v>
      </c>
      <c r="G47" s="11" t="s">
        <v>72</v>
      </c>
      <c r="H47" s="9"/>
      <c r="I47" s="9">
        <v>1</v>
      </c>
      <c r="J47" s="9">
        <v>15</v>
      </c>
      <c r="K47" s="9">
        <f t="shared" si="25"/>
        <v>15</v>
      </c>
      <c r="L47" s="9">
        <v>30</v>
      </c>
      <c r="M47" s="9"/>
      <c r="N47" s="12">
        <f t="shared" si="21"/>
        <v>2</v>
      </c>
      <c r="O47" s="13">
        <f t="shared" si="22"/>
        <v>0</v>
      </c>
      <c r="P47" s="14"/>
      <c r="Q47" s="15">
        <f>IF(K47=0,0,L47)</f>
        <v>30</v>
      </c>
      <c r="R47" s="16">
        <f t="shared" si="23"/>
        <v>0</v>
      </c>
      <c r="S47" s="15">
        <f t="shared" si="24"/>
        <v>30</v>
      </c>
    </row>
    <row r="48" spans="1:21" s="27" customFormat="1">
      <c r="A48" s="7" t="s">
        <v>8</v>
      </c>
      <c r="B48" s="8" t="s">
        <v>53</v>
      </c>
      <c r="C48" s="9">
        <v>1</v>
      </c>
      <c r="D48" s="8" t="s">
        <v>26</v>
      </c>
      <c r="E48" s="7" t="s">
        <v>14</v>
      </c>
      <c r="F48" s="11" t="s">
        <v>80</v>
      </c>
      <c r="G48" s="11" t="s">
        <v>36</v>
      </c>
      <c r="H48" s="9">
        <v>1</v>
      </c>
      <c r="I48" s="9">
        <v>7</v>
      </c>
      <c r="J48" s="9">
        <v>12</v>
      </c>
      <c r="K48" s="9">
        <f t="shared" si="25"/>
        <v>6</v>
      </c>
      <c r="L48" s="9"/>
      <c r="M48" s="9">
        <v>60</v>
      </c>
      <c r="N48" s="12">
        <f t="shared" si="21"/>
        <v>0</v>
      </c>
      <c r="O48" s="13">
        <f>M48/5</f>
        <v>12</v>
      </c>
      <c r="P48" s="14"/>
      <c r="Q48" s="15">
        <f>IF(K48=0,0,L48)</f>
        <v>0</v>
      </c>
      <c r="R48" s="16">
        <f t="shared" si="23"/>
        <v>40</v>
      </c>
      <c r="S48" s="15">
        <f t="shared" si="24"/>
        <v>40</v>
      </c>
      <c r="T48" s="31"/>
    </row>
    <row r="49" spans="1:21" s="27" customFormat="1">
      <c r="A49" s="7" t="s">
        <v>8</v>
      </c>
      <c r="B49" s="8" t="s">
        <v>53</v>
      </c>
      <c r="C49" s="9">
        <v>2</v>
      </c>
      <c r="D49" s="99" t="s">
        <v>132</v>
      </c>
      <c r="E49" s="7" t="s">
        <v>14</v>
      </c>
      <c r="F49" s="11" t="s">
        <v>80</v>
      </c>
      <c r="G49" s="11" t="s">
        <v>37</v>
      </c>
      <c r="H49" s="9">
        <v>1</v>
      </c>
      <c r="I49" s="9">
        <v>7</v>
      </c>
      <c r="J49" s="9">
        <v>12</v>
      </c>
      <c r="K49" s="9">
        <f t="shared" si="25"/>
        <v>6</v>
      </c>
      <c r="L49" s="9"/>
      <c r="M49" s="9">
        <v>60</v>
      </c>
      <c r="N49" s="12">
        <f t="shared" si="21"/>
        <v>0</v>
      </c>
      <c r="O49" s="13">
        <f t="shared" si="22"/>
        <v>12</v>
      </c>
      <c r="P49" s="14"/>
      <c r="Q49" s="15">
        <f>IF(K49=0,0,L49)</f>
        <v>0</v>
      </c>
      <c r="R49" s="16">
        <f t="shared" si="23"/>
        <v>40</v>
      </c>
      <c r="S49" s="15">
        <f t="shared" si="24"/>
        <v>40</v>
      </c>
      <c r="T49" s="31"/>
    </row>
    <row r="50" spans="1:21" s="27" customFormat="1">
      <c r="A50" s="7" t="s">
        <v>86</v>
      </c>
      <c r="B50" s="8" t="s">
        <v>53</v>
      </c>
      <c r="C50" s="9"/>
      <c r="D50" s="8" t="s">
        <v>45</v>
      </c>
      <c r="E50" s="14" t="s">
        <v>112</v>
      </c>
      <c r="F50" s="11">
        <v>3</v>
      </c>
      <c r="G50" s="11" t="s">
        <v>73</v>
      </c>
      <c r="H50" s="9"/>
      <c r="I50" s="9">
        <v>1</v>
      </c>
      <c r="J50" s="9">
        <v>15</v>
      </c>
      <c r="K50" s="9">
        <f t="shared" si="25"/>
        <v>15</v>
      </c>
      <c r="L50" s="9">
        <v>30</v>
      </c>
      <c r="M50" s="9"/>
      <c r="N50" s="12">
        <f t="shared" si="21"/>
        <v>2</v>
      </c>
      <c r="O50" s="13">
        <f t="shared" si="22"/>
        <v>0</v>
      </c>
      <c r="P50" s="14"/>
      <c r="Q50" s="15">
        <f>IF(K50=0,0,L50)</f>
        <v>30</v>
      </c>
      <c r="R50" s="16">
        <f t="shared" si="23"/>
        <v>0</v>
      </c>
      <c r="S50" s="15">
        <f t="shared" si="24"/>
        <v>30</v>
      </c>
    </row>
    <row r="51" spans="1:21" s="27" customFormat="1">
      <c r="A51" s="7" t="s">
        <v>85</v>
      </c>
      <c r="B51" s="8" t="s">
        <v>53</v>
      </c>
      <c r="C51" s="9"/>
      <c r="D51" s="8" t="s">
        <v>81</v>
      </c>
      <c r="E51" s="14" t="s">
        <v>111</v>
      </c>
      <c r="F51" s="11">
        <v>6</v>
      </c>
      <c r="G51" s="89" t="s">
        <v>102</v>
      </c>
      <c r="H51" s="9"/>
      <c r="I51" s="9">
        <v>1</v>
      </c>
      <c r="J51" s="9">
        <v>15</v>
      </c>
      <c r="K51" s="9">
        <f t="shared" si="25"/>
        <v>15</v>
      </c>
      <c r="L51" s="9">
        <v>30</v>
      </c>
      <c r="M51" s="9"/>
      <c r="N51" s="12">
        <f t="shared" si="21"/>
        <v>2</v>
      </c>
      <c r="O51" s="13">
        <f t="shared" si="22"/>
        <v>0</v>
      </c>
      <c r="P51" s="14"/>
      <c r="Q51" s="15">
        <f>IF(K51=0,0,L51)</f>
        <v>30</v>
      </c>
      <c r="R51" s="16">
        <f>IF(K51=0,0,M51/1.5)</f>
        <v>0</v>
      </c>
      <c r="S51" s="15">
        <f>P51+Q51+R51</f>
        <v>30</v>
      </c>
    </row>
    <row r="52" spans="1:21" s="27" customFormat="1">
      <c r="A52" s="7"/>
      <c r="B52" s="8"/>
      <c r="C52" s="9"/>
      <c r="D52" s="37"/>
      <c r="E52" s="14"/>
      <c r="F52" s="11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5" t="s">
        <v>107</v>
      </c>
      <c r="S52" s="15">
        <f>SUM(S42:S51)</f>
        <v>320</v>
      </c>
    </row>
    <row r="53" spans="1:21" s="27" customFormat="1">
      <c r="A53" s="70"/>
      <c r="B53" s="71"/>
      <c r="C53" s="72"/>
      <c r="D53" s="73"/>
      <c r="E53" s="74"/>
      <c r="F53" s="75"/>
      <c r="G53" s="75"/>
      <c r="H53" s="72"/>
      <c r="I53" s="72"/>
      <c r="J53" s="72"/>
      <c r="K53" s="72"/>
      <c r="L53" s="72"/>
      <c r="M53" s="72"/>
      <c r="N53" s="76"/>
      <c r="O53" s="77"/>
      <c r="P53" s="74"/>
      <c r="Q53" s="78"/>
      <c r="R53" s="78"/>
      <c r="S53" s="78"/>
      <c r="T53" s="79"/>
      <c r="U53" s="80"/>
    </row>
    <row r="54" spans="1:21" s="27" customFormat="1">
      <c r="A54" s="7"/>
      <c r="B54" s="8"/>
      <c r="C54" s="9"/>
      <c r="D54" s="8"/>
      <c r="E54" s="14"/>
      <c r="F54" s="11"/>
      <c r="G54" s="11"/>
      <c r="H54" s="9"/>
      <c r="I54" s="9"/>
      <c r="J54" s="9"/>
      <c r="K54" s="9"/>
      <c r="L54" s="9"/>
      <c r="M54" s="9"/>
      <c r="N54" s="12"/>
      <c r="O54" s="13"/>
      <c r="P54" s="14"/>
      <c r="Q54" s="15"/>
      <c r="R54" s="16"/>
      <c r="S54" s="15"/>
      <c r="T54" s="55"/>
      <c r="U54" s="56"/>
    </row>
    <row r="55" spans="1:21" s="28" customFormat="1" ht="25.5">
      <c r="A55" s="3" t="s">
        <v>15</v>
      </c>
      <c r="B55" s="3" t="s">
        <v>16</v>
      </c>
      <c r="C55" s="4" t="s">
        <v>0</v>
      </c>
      <c r="D55" s="3" t="s">
        <v>17</v>
      </c>
      <c r="E55" s="3" t="s">
        <v>18</v>
      </c>
      <c r="F55" s="3" t="s">
        <v>19</v>
      </c>
      <c r="G55" s="3" t="s">
        <v>20</v>
      </c>
      <c r="H55" s="4" t="s">
        <v>1</v>
      </c>
      <c r="I55" s="3" t="s">
        <v>21</v>
      </c>
      <c r="J55" s="3" t="s">
        <v>22</v>
      </c>
      <c r="K55" s="4" t="s">
        <v>2</v>
      </c>
      <c r="L55" s="3" t="s">
        <v>33</v>
      </c>
      <c r="M55" s="3" t="s">
        <v>34</v>
      </c>
      <c r="N55" s="5" t="s">
        <v>3</v>
      </c>
      <c r="O55" s="5" t="s">
        <v>4</v>
      </c>
      <c r="P55" s="4" t="s">
        <v>32</v>
      </c>
      <c r="Q55" s="3" t="s">
        <v>5</v>
      </c>
      <c r="R55" s="3" t="s">
        <v>6</v>
      </c>
      <c r="S55" s="6" t="s">
        <v>7</v>
      </c>
      <c r="T55" s="53" t="s">
        <v>105</v>
      </c>
      <c r="U55" s="54" t="s">
        <v>106</v>
      </c>
    </row>
    <row r="56" spans="1:21" s="27" customFormat="1">
      <c r="A56" s="7" t="s">
        <v>88</v>
      </c>
      <c r="B56" s="8" t="s">
        <v>56</v>
      </c>
      <c r="C56" s="9"/>
      <c r="D56" s="8" t="s">
        <v>11</v>
      </c>
      <c r="E56" s="10" t="s">
        <v>119</v>
      </c>
      <c r="F56" s="11">
        <v>5</v>
      </c>
      <c r="G56" s="11" t="s">
        <v>72</v>
      </c>
      <c r="H56" s="9"/>
      <c r="I56" s="9">
        <v>1</v>
      </c>
      <c r="J56" s="9">
        <v>15</v>
      </c>
      <c r="K56" s="9">
        <f t="shared" ref="K56:K64" si="27">J56-I56+1</f>
        <v>15</v>
      </c>
      <c r="L56" s="9">
        <v>30</v>
      </c>
      <c r="M56" s="9"/>
      <c r="N56" s="12">
        <f t="shared" ref="N56:N64" si="28">L56/K56</f>
        <v>2</v>
      </c>
      <c r="O56" s="13">
        <f t="shared" ref="O56:O57" si="29">M56/5</f>
        <v>0</v>
      </c>
      <c r="P56" s="14"/>
      <c r="Q56" s="15">
        <f t="shared" ref="Q56:Q57" si="30">IF(K56=0,0,L56)</f>
        <v>30</v>
      </c>
      <c r="R56" s="16">
        <f t="shared" ref="R56:R57" si="31">IF(K56=0,0,M56/1.5)</f>
        <v>0</v>
      </c>
      <c r="S56" s="15">
        <f t="shared" ref="S56:S57" si="32">P56+Q56+R56</f>
        <v>30</v>
      </c>
    </row>
    <row r="57" spans="1:21" s="27" customFormat="1">
      <c r="A57" s="32" t="s">
        <v>89</v>
      </c>
      <c r="B57" s="8" t="s">
        <v>56</v>
      </c>
      <c r="C57" s="9"/>
      <c r="D57" s="8" t="s">
        <v>39</v>
      </c>
      <c r="E57" s="8" t="s">
        <v>128</v>
      </c>
      <c r="F57" s="11">
        <v>5</v>
      </c>
      <c r="G57" s="11" t="s">
        <v>12</v>
      </c>
      <c r="H57" s="9"/>
      <c r="I57" s="9">
        <v>1</v>
      </c>
      <c r="J57" s="9">
        <v>15</v>
      </c>
      <c r="K57" s="9">
        <f t="shared" si="27"/>
        <v>15</v>
      </c>
      <c r="L57" s="9">
        <v>30</v>
      </c>
      <c r="M57" s="9"/>
      <c r="N57" s="12">
        <f t="shared" si="28"/>
        <v>2</v>
      </c>
      <c r="O57" s="13">
        <f t="shared" si="29"/>
        <v>0</v>
      </c>
      <c r="P57" s="14"/>
      <c r="Q57" s="15">
        <f t="shared" si="30"/>
        <v>30</v>
      </c>
      <c r="R57" s="16">
        <f t="shared" si="31"/>
        <v>0</v>
      </c>
      <c r="S57" s="15">
        <f t="shared" si="32"/>
        <v>30</v>
      </c>
    </row>
    <row r="58" spans="1:21" s="27" customFormat="1">
      <c r="A58" s="7" t="s">
        <v>54</v>
      </c>
      <c r="B58" s="8" t="s">
        <v>56</v>
      </c>
      <c r="C58" s="9">
        <v>1</v>
      </c>
      <c r="D58" s="8" t="s">
        <v>10</v>
      </c>
      <c r="E58" s="14" t="s">
        <v>35</v>
      </c>
      <c r="F58" s="11" t="s">
        <v>77</v>
      </c>
      <c r="G58" s="11" t="s">
        <v>36</v>
      </c>
      <c r="H58" s="9"/>
      <c r="I58" s="9">
        <v>1</v>
      </c>
      <c r="J58" s="9">
        <v>6</v>
      </c>
      <c r="K58" s="9">
        <f t="shared" si="27"/>
        <v>6</v>
      </c>
      <c r="L58" s="9"/>
      <c r="M58" s="9">
        <v>60</v>
      </c>
      <c r="N58" s="12">
        <f t="shared" si="28"/>
        <v>0</v>
      </c>
      <c r="O58" s="13">
        <f>M58/5</f>
        <v>12</v>
      </c>
      <c r="P58" s="14"/>
      <c r="Q58" s="15">
        <f>IF(K58=0,0,L58)</f>
        <v>0</v>
      </c>
      <c r="R58" s="16">
        <f>IF(K58=0,0,M58/1.5)</f>
        <v>40</v>
      </c>
      <c r="S58" s="15">
        <f>P58+Q58+R58</f>
        <v>40</v>
      </c>
    </row>
    <row r="59" spans="1:21" s="27" customFormat="1">
      <c r="A59" s="7" t="s">
        <v>54</v>
      </c>
      <c r="B59" s="8" t="s">
        <v>56</v>
      </c>
      <c r="C59" s="9">
        <v>2</v>
      </c>
      <c r="D59" s="8" t="s">
        <v>29</v>
      </c>
      <c r="E59" s="14" t="s">
        <v>35</v>
      </c>
      <c r="F59" s="11" t="s">
        <v>77</v>
      </c>
      <c r="G59" s="11" t="s">
        <v>103</v>
      </c>
      <c r="H59" s="9"/>
      <c r="I59" s="9">
        <v>1</v>
      </c>
      <c r="J59" s="9">
        <v>6</v>
      </c>
      <c r="K59" s="9">
        <f t="shared" ref="K59" si="33">J59-I59+1</f>
        <v>6</v>
      </c>
      <c r="L59" s="9"/>
      <c r="M59" s="9">
        <v>60</v>
      </c>
      <c r="N59" s="12">
        <f t="shared" si="28"/>
        <v>0</v>
      </c>
      <c r="O59" s="13">
        <f>M59/5</f>
        <v>12</v>
      </c>
      <c r="P59" s="14"/>
      <c r="Q59" s="15">
        <f>IF(K59=0,0,L59)</f>
        <v>0</v>
      </c>
      <c r="R59" s="16">
        <f>IF(K59=0,0,M59/1.5)</f>
        <v>40</v>
      </c>
      <c r="S59" s="15">
        <f>P59+Q59+R59</f>
        <v>40</v>
      </c>
    </row>
    <row r="60" spans="1:21" s="27" customFormat="1">
      <c r="A60" s="7" t="s">
        <v>91</v>
      </c>
      <c r="B60" s="8" t="s">
        <v>56</v>
      </c>
      <c r="C60" s="9"/>
      <c r="D60" s="8" t="s">
        <v>104</v>
      </c>
      <c r="E60" s="14" t="s">
        <v>116</v>
      </c>
      <c r="F60" s="11">
        <v>4</v>
      </c>
      <c r="G60" s="11" t="s">
        <v>36</v>
      </c>
      <c r="H60" s="9"/>
      <c r="I60" s="9">
        <v>1</v>
      </c>
      <c r="J60" s="9">
        <v>8</v>
      </c>
      <c r="K60" s="9">
        <f t="shared" si="27"/>
        <v>8</v>
      </c>
      <c r="L60" s="9"/>
      <c r="M60" s="9">
        <v>48</v>
      </c>
      <c r="N60" s="12">
        <f t="shared" si="28"/>
        <v>0</v>
      </c>
      <c r="O60" s="13">
        <f>M60/6</f>
        <v>8</v>
      </c>
      <c r="P60" s="14"/>
      <c r="Q60" s="15">
        <f t="shared" ref="Q60:Q64" si="34">IF(K60=0,0,L60)</f>
        <v>0</v>
      </c>
      <c r="R60" s="16">
        <f t="shared" ref="R60:R64" si="35">IF(K60=0,0,M60/1.5)</f>
        <v>32</v>
      </c>
      <c r="S60" s="15">
        <f t="shared" ref="S60:S64" si="36">P60+Q60+R60</f>
        <v>32</v>
      </c>
    </row>
    <row r="61" spans="1:21" s="27" customFormat="1">
      <c r="A61" s="7" t="s">
        <v>92</v>
      </c>
      <c r="B61" s="8" t="s">
        <v>56</v>
      </c>
      <c r="C61" s="9"/>
      <c r="D61" s="8" t="s">
        <v>31</v>
      </c>
      <c r="E61" s="14" t="s">
        <v>116</v>
      </c>
      <c r="F61" s="11">
        <v>4</v>
      </c>
      <c r="G61" s="11" t="s">
        <v>37</v>
      </c>
      <c r="H61" s="9"/>
      <c r="I61" s="9">
        <v>9</v>
      </c>
      <c r="J61" s="9">
        <v>15</v>
      </c>
      <c r="K61" s="9">
        <f t="shared" si="27"/>
        <v>7</v>
      </c>
      <c r="L61" s="9"/>
      <c r="M61" s="9">
        <v>42</v>
      </c>
      <c r="N61" s="12">
        <f t="shared" si="28"/>
        <v>0</v>
      </c>
      <c r="O61" s="13">
        <f t="shared" ref="O61:O64" si="37">M61/6</f>
        <v>7</v>
      </c>
      <c r="P61" s="14"/>
      <c r="Q61" s="15">
        <f t="shared" si="34"/>
        <v>0</v>
      </c>
      <c r="R61" s="16">
        <f t="shared" si="35"/>
        <v>28</v>
      </c>
      <c r="S61" s="15">
        <f t="shared" si="36"/>
        <v>28</v>
      </c>
    </row>
    <row r="62" spans="1:21" s="27" customFormat="1">
      <c r="A62" s="7" t="s">
        <v>92</v>
      </c>
      <c r="B62" s="8" t="s">
        <v>56</v>
      </c>
      <c r="C62" s="9"/>
      <c r="D62" s="8" t="s">
        <v>31</v>
      </c>
      <c r="E62" s="14" t="s">
        <v>116</v>
      </c>
      <c r="F62" s="11">
        <v>4</v>
      </c>
      <c r="G62" s="11" t="s">
        <v>36</v>
      </c>
      <c r="H62" s="9"/>
      <c r="I62" s="9">
        <v>9</v>
      </c>
      <c r="J62" s="9">
        <v>15</v>
      </c>
      <c r="K62" s="9">
        <f t="shared" si="27"/>
        <v>7</v>
      </c>
      <c r="L62" s="9"/>
      <c r="M62" s="9">
        <v>42</v>
      </c>
      <c r="N62" s="12">
        <f t="shared" si="28"/>
        <v>0</v>
      </c>
      <c r="O62" s="13">
        <f t="shared" si="37"/>
        <v>7</v>
      </c>
      <c r="P62" s="14"/>
      <c r="Q62" s="15">
        <f t="shared" si="34"/>
        <v>0</v>
      </c>
      <c r="R62" s="16">
        <f t="shared" si="35"/>
        <v>28</v>
      </c>
      <c r="S62" s="15">
        <f t="shared" si="36"/>
        <v>28</v>
      </c>
    </row>
    <row r="63" spans="1:21" s="27" customFormat="1">
      <c r="A63" s="7" t="s">
        <v>88</v>
      </c>
      <c r="B63" s="8" t="s">
        <v>56</v>
      </c>
      <c r="C63" s="9"/>
      <c r="D63" s="8" t="s">
        <v>60</v>
      </c>
      <c r="E63" s="14" t="s">
        <v>23</v>
      </c>
      <c r="F63" s="11">
        <v>5</v>
      </c>
      <c r="G63" s="11" t="s">
        <v>73</v>
      </c>
      <c r="H63" s="9"/>
      <c r="I63" s="9">
        <v>1</v>
      </c>
      <c r="J63" s="9">
        <v>15</v>
      </c>
      <c r="K63" s="9">
        <f t="shared" si="27"/>
        <v>15</v>
      </c>
      <c r="L63" s="9">
        <v>30</v>
      </c>
      <c r="M63" s="9"/>
      <c r="N63" s="12">
        <f t="shared" si="28"/>
        <v>2</v>
      </c>
      <c r="O63" s="13">
        <f t="shared" si="37"/>
        <v>0</v>
      </c>
      <c r="P63" s="14"/>
      <c r="Q63" s="15">
        <f t="shared" si="34"/>
        <v>30</v>
      </c>
      <c r="R63" s="16">
        <f t="shared" si="35"/>
        <v>0</v>
      </c>
      <c r="S63" s="15">
        <f t="shared" si="36"/>
        <v>30</v>
      </c>
    </row>
    <row r="64" spans="1:21" s="27" customFormat="1">
      <c r="A64" s="7" t="s">
        <v>88</v>
      </c>
      <c r="B64" s="8" t="s">
        <v>56</v>
      </c>
      <c r="C64" s="9"/>
      <c r="D64" s="8" t="s">
        <v>28</v>
      </c>
      <c r="E64" s="14" t="s">
        <v>93</v>
      </c>
      <c r="F64" s="11">
        <v>6</v>
      </c>
      <c r="G64" s="11" t="s">
        <v>75</v>
      </c>
      <c r="H64" s="9"/>
      <c r="I64" s="9">
        <v>1</v>
      </c>
      <c r="J64" s="9">
        <v>15</v>
      </c>
      <c r="K64" s="9">
        <f t="shared" si="27"/>
        <v>15</v>
      </c>
      <c r="L64" s="9">
        <v>45</v>
      </c>
      <c r="M64" s="9"/>
      <c r="N64" s="12">
        <f t="shared" si="28"/>
        <v>3</v>
      </c>
      <c r="O64" s="13">
        <f t="shared" si="37"/>
        <v>0</v>
      </c>
      <c r="P64" s="14"/>
      <c r="Q64" s="15">
        <f t="shared" si="34"/>
        <v>45</v>
      </c>
      <c r="R64" s="16">
        <f t="shared" si="35"/>
        <v>0</v>
      </c>
      <c r="S64" s="15">
        <f t="shared" si="36"/>
        <v>45</v>
      </c>
    </row>
    <row r="65" spans="1:21" s="27" customFormat="1">
      <c r="A65" s="7"/>
      <c r="B65" s="8"/>
      <c r="C65" s="9"/>
      <c r="D65" s="37"/>
      <c r="E65" s="14"/>
      <c r="F65" s="11"/>
      <c r="G65" s="11"/>
      <c r="H65" s="9"/>
      <c r="I65" s="9"/>
      <c r="J65" s="9"/>
      <c r="K65" s="9"/>
      <c r="L65" s="9"/>
      <c r="M65" s="9"/>
      <c r="N65" s="12"/>
      <c r="O65" s="13"/>
      <c r="P65" s="14"/>
      <c r="Q65" s="15"/>
      <c r="R65" s="15" t="s">
        <v>107</v>
      </c>
      <c r="S65" s="15">
        <f>SUM(S56:S64)</f>
        <v>303</v>
      </c>
    </row>
    <row r="66" spans="1:21" s="27" customFormat="1">
      <c r="A66" s="70"/>
      <c r="B66" s="71"/>
      <c r="C66" s="72"/>
      <c r="D66" s="73"/>
      <c r="E66" s="74"/>
      <c r="F66" s="75"/>
      <c r="G66" s="75"/>
      <c r="H66" s="72"/>
      <c r="I66" s="72"/>
      <c r="J66" s="72"/>
      <c r="K66" s="72"/>
      <c r="L66" s="72"/>
      <c r="M66" s="72"/>
      <c r="N66" s="76"/>
      <c r="O66" s="77"/>
      <c r="P66" s="74"/>
      <c r="Q66" s="78"/>
      <c r="R66" s="78"/>
      <c r="S66" s="78"/>
      <c r="T66" s="79"/>
      <c r="U66" s="80"/>
    </row>
    <row r="67" spans="1:21" s="28" customFormat="1" ht="25.5">
      <c r="A67" s="3" t="s">
        <v>15</v>
      </c>
      <c r="B67" s="3" t="s">
        <v>16</v>
      </c>
      <c r="C67" s="4" t="s">
        <v>0</v>
      </c>
      <c r="D67" s="3" t="s">
        <v>17</v>
      </c>
      <c r="E67" s="3" t="s">
        <v>18</v>
      </c>
      <c r="F67" s="3" t="s">
        <v>19</v>
      </c>
      <c r="G67" s="3" t="s">
        <v>20</v>
      </c>
      <c r="H67" s="4" t="s">
        <v>1</v>
      </c>
      <c r="I67" s="3" t="s">
        <v>21</v>
      </c>
      <c r="J67" s="3" t="s">
        <v>22</v>
      </c>
      <c r="K67" s="4" t="s">
        <v>2</v>
      </c>
      <c r="L67" s="3" t="s">
        <v>33</v>
      </c>
      <c r="M67" s="3" t="s">
        <v>34</v>
      </c>
      <c r="N67" s="5" t="s">
        <v>3</v>
      </c>
      <c r="O67" s="5" t="s">
        <v>4</v>
      </c>
      <c r="P67" s="4" t="s">
        <v>32</v>
      </c>
      <c r="Q67" s="3" t="s">
        <v>5</v>
      </c>
      <c r="R67" s="3" t="s">
        <v>6</v>
      </c>
      <c r="S67" s="6" t="s">
        <v>7</v>
      </c>
      <c r="T67" s="53" t="s">
        <v>105</v>
      </c>
      <c r="U67" s="54" t="s">
        <v>106</v>
      </c>
    </row>
    <row r="68" spans="1:21" s="27" customFormat="1">
      <c r="A68" s="32" t="s">
        <v>89</v>
      </c>
      <c r="B68" s="8" t="s">
        <v>57</v>
      </c>
      <c r="C68" s="9"/>
      <c r="D68" s="8" t="s">
        <v>39</v>
      </c>
      <c r="E68" s="8" t="s">
        <v>128</v>
      </c>
      <c r="F68" s="11">
        <v>6</v>
      </c>
      <c r="G68" s="11" t="s">
        <v>74</v>
      </c>
      <c r="H68" s="9"/>
      <c r="I68" s="9">
        <v>1</v>
      </c>
      <c r="J68" s="9">
        <v>15</v>
      </c>
      <c r="K68" s="9">
        <f t="shared" ref="K68:K76" si="38">J68-I68+1</f>
        <v>15</v>
      </c>
      <c r="L68" s="9">
        <v>30</v>
      </c>
      <c r="M68" s="9"/>
      <c r="N68" s="12">
        <f t="shared" ref="N68:N69" si="39">L68/K68</f>
        <v>2</v>
      </c>
      <c r="O68" s="13"/>
      <c r="P68" s="14"/>
      <c r="Q68" s="15">
        <f t="shared" ref="Q68:Q69" si="40">IF(K68=0,0,L68)</f>
        <v>30</v>
      </c>
      <c r="R68" s="16">
        <f t="shared" ref="R68:R69" si="41">IF(K68=0,0,M68/1.5)</f>
        <v>0</v>
      </c>
      <c r="S68" s="15">
        <f>P68+Q68+R68</f>
        <v>30</v>
      </c>
    </row>
    <row r="69" spans="1:21" s="27" customFormat="1">
      <c r="A69" s="7" t="s">
        <v>94</v>
      </c>
      <c r="B69" s="8" t="s">
        <v>57</v>
      </c>
      <c r="C69" s="9"/>
      <c r="D69" s="8" t="s">
        <v>11</v>
      </c>
      <c r="E69" s="10" t="s">
        <v>119</v>
      </c>
      <c r="F69" s="11">
        <v>6</v>
      </c>
      <c r="G69" s="11" t="s">
        <v>72</v>
      </c>
      <c r="H69" s="9"/>
      <c r="I69" s="9">
        <v>1</v>
      </c>
      <c r="J69" s="9">
        <v>15</v>
      </c>
      <c r="K69" s="9">
        <f t="shared" si="38"/>
        <v>15</v>
      </c>
      <c r="L69" s="9">
        <v>30</v>
      </c>
      <c r="M69" s="9"/>
      <c r="N69" s="12">
        <f t="shared" si="39"/>
        <v>2</v>
      </c>
      <c r="O69" s="13"/>
      <c r="P69" s="14"/>
      <c r="Q69" s="15">
        <f t="shared" si="40"/>
        <v>30</v>
      </c>
      <c r="R69" s="16">
        <f t="shared" si="41"/>
        <v>0</v>
      </c>
      <c r="S69" s="15">
        <f>P69+Q69+R69</f>
        <v>30</v>
      </c>
    </row>
    <row r="70" spans="1:21" s="27" customFormat="1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38"/>
        <v>6</v>
      </c>
      <c r="L70" s="9"/>
      <c r="M70" s="9">
        <v>60</v>
      </c>
      <c r="N70" s="12">
        <f>L70/K70</f>
        <v>0</v>
      </c>
      <c r="O70" s="13">
        <f>M70/5</f>
        <v>12</v>
      </c>
      <c r="P70" s="14"/>
      <c r="Q70" s="15">
        <f>IF(K70=0,0,L70)</f>
        <v>0</v>
      </c>
      <c r="R70" s="16">
        <f>IF(K70=0,0,M70/1.5)</f>
        <v>40</v>
      </c>
      <c r="S70" s="15">
        <f>P70+Q70+R70</f>
        <v>40</v>
      </c>
    </row>
    <row r="71" spans="1:21" s="27" customFormat="1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38"/>
        <v>6</v>
      </c>
      <c r="L71" s="9"/>
      <c r="M71" s="9">
        <v>60</v>
      </c>
      <c r="N71" s="12">
        <f>L71/K71</f>
        <v>0</v>
      </c>
      <c r="O71" s="13">
        <f>M71/5</f>
        <v>12</v>
      </c>
      <c r="P71" s="14"/>
      <c r="Q71" s="15">
        <f>IF(K71=0,0,L71)</f>
        <v>0</v>
      </c>
      <c r="R71" s="16">
        <f>IF(K71=0,0,M71/1.5)</f>
        <v>40</v>
      </c>
      <c r="S71" s="15">
        <f>P71+Q71+R71</f>
        <v>40</v>
      </c>
    </row>
    <row r="72" spans="1:21" s="27" customFormat="1">
      <c r="A72" s="7" t="s">
        <v>85</v>
      </c>
      <c r="B72" s="8" t="s">
        <v>57</v>
      </c>
      <c r="C72" s="9"/>
      <c r="D72" s="8" t="s">
        <v>28</v>
      </c>
      <c r="E72" s="14" t="s">
        <v>93</v>
      </c>
      <c r="F72" s="11">
        <v>2</v>
      </c>
      <c r="G72" s="11" t="s">
        <v>75</v>
      </c>
      <c r="H72" s="9"/>
      <c r="I72" s="9">
        <v>1</v>
      </c>
      <c r="J72" s="9">
        <v>15</v>
      </c>
      <c r="K72" s="9">
        <f t="shared" si="38"/>
        <v>15</v>
      </c>
      <c r="L72" s="9">
        <v>45</v>
      </c>
      <c r="M72" s="9"/>
      <c r="N72" s="12">
        <f t="shared" ref="N72:N74" si="42">L72/K72</f>
        <v>3</v>
      </c>
      <c r="O72" s="13"/>
      <c r="P72" s="14"/>
      <c r="Q72" s="15">
        <f t="shared" ref="Q72:Q74" si="43">IF(K72=0,0,L72)</f>
        <v>45</v>
      </c>
      <c r="R72" s="16">
        <f t="shared" ref="R72:R74" si="44">IF(K72=0,0,M72/1.5)</f>
        <v>0</v>
      </c>
      <c r="S72" s="15">
        <f t="shared" ref="S72:S73" si="45">P72+Q72+R72</f>
        <v>45</v>
      </c>
    </row>
    <row r="73" spans="1:21" s="27" customFormat="1">
      <c r="A73" s="7" t="s">
        <v>85</v>
      </c>
      <c r="B73" s="8" t="s">
        <v>57</v>
      </c>
      <c r="C73" s="9"/>
      <c r="D73" s="8" t="s">
        <v>60</v>
      </c>
      <c r="E73" s="14" t="s">
        <v>23</v>
      </c>
      <c r="F73" s="11">
        <v>2</v>
      </c>
      <c r="G73" s="11" t="s">
        <v>83</v>
      </c>
      <c r="H73" s="9"/>
      <c r="I73" s="9">
        <v>1</v>
      </c>
      <c r="J73" s="9">
        <v>10</v>
      </c>
      <c r="K73" s="9">
        <f t="shared" si="38"/>
        <v>10</v>
      </c>
      <c r="L73" s="9">
        <v>30</v>
      </c>
      <c r="M73" s="9"/>
      <c r="N73" s="12">
        <f t="shared" si="42"/>
        <v>3</v>
      </c>
      <c r="O73" s="13"/>
      <c r="P73" s="14"/>
      <c r="Q73" s="15">
        <f t="shared" si="43"/>
        <v>30</v>
      </c>
      <c r="R73" s="16">
        <f t="shared" si="44"/>
        <v>0</v>
      </c>
      <c r="S73" s="15">
        <f t="shared" si="45"/>
        <v>30</v>
      </c>
    </row>
    <row r="74" spans="1:21" s="27" customFormat="1">
      <c r="A74" s="7" t="s">
        <v>91</v>
      </c>
      <c r="B74" s="8" t="s">
        <v>57</v>
      </c>
      <c r="C74" s="9">
        <v>1</v>
      </c>
      <c r="D74" s="8" t="s">
        <v>104</v>
      </c>
      <c r="E74" s="14" t="s">
        <v>116</v>
      </c>
      <c r="F74" s="11">
        <v>3</v>
      </c>
      <c r="G74" s="11" t="s">
        <v>36</v>
      </c>
      <c r="H74" s="9"/>
      <c r="I74" s="9">
        <v>1</v>
      </c>
      <c r="J74" s="9">
        <v>8</v>
      </c>
      <c r="K74" s="9">
        <f t="shared" si="38"/>
        <v>8</v>
      </c>
      <c r="L74" s="9"/>
      <c r="M74" s="9">
        <v>48</v>
      </c>
      <c r="N74" s="12">
        <f t="shared" si="42"/>
        <v>0</v>
      </c>
      <c r="O74" s="13">
        <f>M74/6</f>
        <v>8</v>
      </c>
      <c r="P74" s="14"/>
      <c r="Q74" s="15">
        <f t="shared" si="43"/>
        <v>0</v>
      </c>
      <c r="R74" s="16">
        <f t="shared" si="44"/>
        <v>32</v>
      </c>
      <c r="S74" s="15">
        <f>P74+Q74+R74</f>
        <v>32</v>
      </c>
    </row>
    <row r="75" spans="1:21" s="27" customFormat="1">
      <c r="A75" s="7" t="s">
        <v>92</v>
      </c>
      <c r="B75" s="8" t="s">
        <v>57</v>
      </c>
      <c r="C75" s="9">
        <v>1</v>
      </c>
      <c r="D75" s="8" t="s">
        <v>44</v>
      </c>
      <c r="E75" s="14" t="s">
        <v>116</v>
      </c>
      <c r="F75" s="11">
        <v>3</v>
      </c>
      <c r="G75" s="11" t="s">
        <v>36</v>
      </c>
      <c r="H75" s="9"/>
      <c r="I75" s="9">
        <v>9</v>
      </c>
      <c r="J75" s="9">
        <v>15</v>
      </c>
      <c r="K75" s="9">
        <f t="shared" ref="K75" si="46">J75-I75+1</f>
        <v>7</v>
      </c>
      <c r="L75" s="9"/>
      <c r="M75" s="9">
        <v>42</v>
      </c>
      <c r="N75" s="12">
        <f>L75/K75</f>
        <v>0</v>
      </c>
      <c r="O75" s="13">
        <f>M75/6</f>
        <v>7</v>
      </c>
      <c r="P75" s="14"/>
      <c r="Q75" s="15">
        <f>IF(K75=0,0,L75)</f>
        <v>0</v>
      </c>
      <c r="R75" s="16">
        <f>IF(K75=0,0,M75/1.5)</f>
        <v>28</v>
      </c>
      <c r="S75" s="15">
        <f>P75+Q75+R75</f>
        <v>28</v>
      </c>
    </row>
    <row r="76" spans="1:21" s="27" customFormat="1">
      <c r="A76" s="7" t="s">
        <v>92</v>
      </c>
      <c r="B76" s="8" t="s">
        <v>57</v>
      </c>
      <c r="C76" s="9">
        <v>2</v>
      </c>
      <c r="D76" s="8" t="s">
        <v>44</v>
      </c>
      <c r="E76" s="14" t="s">
        <v>116</v>
      </c>
      <c r="F76" s="11">
        <v>3</v>
      </c>
      <c r="G76" s="11" t="s">
        <v>37</v>
      </c>
      <c r="H76" s="9"/>
      <c r="I76" s="9">
        <v>9</v>
      </c>
      <c r="J76" s="9">
        <v>15</v>
      </c>
      <c r="K76" s="9">
        <f t="shared" si="38"/>
        <v>7</v>
      </c>
      <c r="L76" s="9"/>
      <c r="M76" s="9">
        <v>42</v>
      </c>
      <c r="N76" s="12">
        <f>L76/K76</f>
        <v>0</v>
      </c>
      <c r="O76" s="13">
        <f>M76/6</f>
        <v>7</v>
      </c>
      <c r="P76" s="14"/>
      <c r="Q76" s="15">
        <f>IF(K76=0,0,L76)</f>
        <v>0</v>
      </c>
      <c r="R76" s="16">
        <f>IF(K76=0,0,M76/1.5)</f>
        <v>28</v>
      </c>
      <c r="S76" s="15">
        <f>P76+Q76+R76</f>
        <v>28</v>
      </c>
    </row>
    <row r="77" spans="1:21" s="27" customFormat="1">
      <c r="A77" s="7"/>
      <c r="B77" s="8"/>
      <c r="C77" s="9"/>
      <c r="D77" s="37"/>
      <c r="E77" s="14"/>
      <c r="F77" s="11"/>
      <c r="G77" s="11"/>
      <c r="H77" s="9"/>
      <c r="I77" s="9"/>
      <c r="J77" s="9"/>
      <c r="K77" s="9"/>
      <c r="L77" s="9"/>
      <c r="M77" s="9"/>
      <c r="N77" s="12"/>
      <c r="O77" s="13"/>
      <c r="P77" s="14"/>
      <c r="Q77" s="15"/>
      <c r="R77" s="15" t="s">
        <v>107</v>
      </c>
      <c r="S77" s="15">
        <f>SUM(S68:S76)</f>
        <v>303</v>
      </c>
    </row>
    <row r="78" spans="1:21" s="27" customFormat="1">
      <c r="A78" s="70"/>
      <c r="B78" s="71"/>
      <c r="C78" s="72"/>
      <c r="D78" s="73"/>
      <c r="E78" s="74"/>
      <c r="F78" s="75"/>
      <c r="G78" s="75"/>
      <c r="H78" s="72"/>
      <c r="I78" s="72"/>
      <c r="J78" s="72"/>
      <c r="K78" s="72"/>
      <c r="L78" s="72"/>
      <c r="M78" s="72"/>
      <c r="N78" s="76"/>
      <c r="O78" s="77"/>
      <c r="P78" s="74"/>
      <c r="Q78" s="78"/>
      <c r="R78" s="78"/>
      <c r="S78" s="78"/>
      <c r="T78" s="79"/>
      <c r="U78" s="80"/>
    </row>
    <row r="79" spans="1:21" s="27" customFormat="1">
      <c r="A79" s="7"/>
      <c r="B79" s="8"/>
      <c r="C79" s="9"/>
      <c r="D79" s="8"/>
      <c r="E79" s="14"/>
      <c r="F79" s="11"/>
      <c r="G79" s="11"/>
      <c r="H79" s="9"/>
      <c r="I79" s="9"/>
      <c r="J79" s="9"/>
      <c r="K79" s="9"/>
      <c r="L79" s="9"/>
      <c r="M79" s="9"/>
      <c r="N79" s="12"/>
      <c r="O79" s="13"/>
      <c r="P79" s="14"/>
      <c r="Q79" s="15"/>
      <c r="R79" s="16"/>
      <c r="S79" s="15"/>
      <c r="T79" s="55"/>
      <c r="U79" s="56"/>
    </row>
    <row r="80" spans="1:21" s="28" customFormat="1" ht="25.5">
      <c r="A80" s="3" t="s">
        <v>15</v>
      </c>
      <c r="B80" s="3" t="s">
        <v>16</v>
      </c>
      <c r="C80" s="4" t="s">
        <v>0</v>
      </c>
      <c r="D80" s="3" t="s">
        <v>17</v>
      </c>
      <c r="E80" s="3" t="s">
        <v>18</v>
      </c>
      <c r="F80" s="3" t="s">
        <v>19</v>
      </c>
      <c r="G80" s="3" t="s">
        <v>20</v>
      </c>
      <c r="H80" s="4" t="s">
        <v>1</v>
      </c>
      <c r="I80" s="3" t="s">
        <v>21</v>
      </c>
      <c r="J80" s="3" t="s">
        <v>22</v>
      </c>
      <c r="K80" s="4" t="s">
        <v>2</v>
      </c>
      <c r="L80" s="3" t="s">
        <v>33</v>
      </c>
      <c r="M80" s="3" t="s">
        <v>34</v>
      </c>
      <c r="N80" s="5" t="s">
        <v>3</v>
      </c>
      <c r="O80" s="5" t="s">
        <v>4</v>
      </c>
      <c r="P80" s="4" t="s">
        <v>32</v>
      </c>
      <c r="Q80" s="3" t="s">
        <v>5</v>
      </c>
      <c r="R80" s="3" t="s">
        <v>6</v>
      </c>
      <c r="S80" s="6" t="s">
        <v>7</v>
      </c>
      <c r="T80" s="53" t="s">
        <v>105</v>
      </c>
      <c r="U80" s="54" t="s">
        <v>106</v>
      </c>
    </row>
    <row r="81" spans="1:21" s="27" customFormat="1">
      <c r="A81" s="32" t="s">
        <v>89</v>
      </c>
      <c r="B81" s="8" t="s">
        <v>58</v>
      </c>
      <c r="D81" s="8" t="s">
        <v>39</v>
      </c>
      <c r="E81" s="8" t="s">
        <v>128</v>
      </c>
      <c r="F81" s="11">
        <v>5</v>
      </c>
      <c r="G81" s="11" t="s">
        <v>72</v>
      </c>
      <c r="H81" s="9"/>
      <c r="I81" s="9">
        <v>1</v>
      </c>
      <c r="J81" s="9">
        <v>15</v>
      </c>
      <c r="K81" s="9">
        <f t="shared" ref="K81:K89" si="47">J81-I81+1</f>
        <v>15</v>
      </c>
      <c r="L81" s="9">
        <v>30</v>
      </c>
      <c r="M81" s="9"/>
      <c r="N81" s="12">
        <f>L81/K81</f>
        <v>2</v>
      </c>
      <c r="O81" s="13">
        <f>M81/6</f>
        <v>0</v>
      </c>
      <c r="P81" s="14"/>
      <c r="Q81" s="15">
        <f>IF(K81=0,0,L81)</f>
        <v>30</v>
      </c>
      <c r="R81" s="16">
        <f>IF(K81=0,0,M81/1.5)</f>
        <v>0</v>
      </c>
      <c r="S81" s="15">
        <f>P81+Q81+R81</f>
        <v>30</v>
      </c>
    </row>
    <row r="82" spans="1:21" s="27" customFormat="1">
      <c r="A82" s="90" t="s">
        <v>109</v>
      </c>
      <c r="B82" s="8" t="s">
        <v>58</v>
      </c>
      <c r="C82" s="9"/>
      <c r="D82" s="8" t="s">
        <v>11</v>
      </c>
      <c r="E82" s="36" t="s">
        <v>119</v>
      </c>
      <c r="F82" s="11">
        <v>5</v>
      </c>
      <c r="G82" s="11" t="s">
        <v>74</v>
      </c>
      <c r="H82" s="9"/>
      <c r="I82" s="9">
        <v>1</v>
      </c>
      <c r="J82" s="9">
        <v>15</v>
      </c>
      <c r="K82" s="9">
        <f t="shared" si="47"/>
        <v>15</v>
      </c>
      <c r="L82" s="9">
        <v>30</v>
      </c>
      <c r="M82" s="9"/>
      <c r="N82" s="12">
        <f t="shared" ref="N82:N89" si="48">L82/K82</f>
        <v>2</v>
      </c>
      <c r="O82" s="13">
        <f>M82/6</f>
        <v>0</v>
      </c>
      <c r="P82" s="14"/>
      <c r="Q82" s="15">
        <f t="shared" ref="Q82:Q89" si="49">IF(K82=0,0,L82)</f>
        <v>30</v>
      </c>
      <c r="R82" s="16">
        <f t="shared" ref="R82:R86" si="50">IF(K82=0,0,M82/1.5)</f>
        <v>0</v>
      </c>
      <c r="S82" s="15">
        <f t="shared" ref="S82:S89" si="51">P82+Q82+R82</f>
        <v>30</v>
      </c>
    </row>
    <row r="83" spans="1:21" s="27" customFormat="1">
      <c r="A83" s="7" t="s">
        <v>91</v>
      </c>
      <c r="B83" s="8" t="s">
        <v>58</v>
      </c>
      <c r="D83" s="8" t="s">
        <v>104</v>
      </c>
      <c r="E83" s="14" t="s">
        <v>90</v>
      </c>
      <c r="F83" s="24">
        <v>2</v>
      </c>
      <c r="G83" s="11" t="s">
        <v>36</v>
      </c>
      <c r="I83" s="24">
        <v>1</v>
      </c>
      <c r="J83" s="24">
        <v>8</v>
      </c>
      <c r="K83" s="9">
        <f t="shared" si="47"/>
        <v>8</v>
      </c>
      <c r="M83" s="24">
        <v>48</v>
      </c>
      <c r="N83" s="12">
        <f t="shared" si="48"/>
        <v>0</v>
      </c>
      <c r="O83" s="13">
        <f>M83/6</f>
        <v>8</v>
      </c>
      <c r="P83" s="14"/>
      <c r="Q83" s="15">
        <f t="shared" si="49"/>
        <v>0</v>
      </c>
      <c r="R83" s="16">
        <f t="shared" si="50"/>
        <v>32</v>
      </c>
      <c r="S83" s="15">
        <f t="shared" si="51"/>
        <v>32</v>
      </c>
    </row>
    <row r="84" spans="1:21" s="27" customFormat="1">
      <c r="A84" s="7" t="s">
        <v>54</v>
      </c>
      <c r="B84" s="8" t="s">
        <v>58</v>
      </c>
      <c r="C84" s="9">
        <v>1</v>
      </c>
      <c r="D84" s="8" t="s">
        <v>29</v>
      </c>
      <c r="E84" s="14" t="s">
        <v>35</v>
      </c>
      <c r="F84" s="24" t="s">
        <v>78</v>
      </c>
      <c r="G84" s="11" t="s">
        <v>36</v>
      </c>
      <c r="H84" s="9"/>
      <c r="I84" s="9">
        <v>1</v>
      </c>
      <c r="J84" s="9">
        <v>6</v>
      </c>
      <c r="K84" s="9">
        <f t="shared" si="47"/>
        <v>6</v>
      </c>
      <c r="L84" s="9"/>
      <c r="M84" s="9">
        <v>60</v>
      </c>
      <c r="N84" s="12">
        <f t="shared" si="48"/>
        <v>0</v>
      </c>
      <c r="O84" s="13">
        <f>M84/5</f>
        <v>12</v>
      </c>
      <c r="P84" s="14"/>
      <c r="Q84" s="15">
        <f t="shared" si="49"/>
        <v>0</v>
      </c>
      <c r="R84" s="16">
        <f t="shared" si="50"/>
        <v>40</v>
      </c>
      <c r="S84" s="15">
        <f t="shared" si="51"/>
        <v>40</v>
      </c>
    </row>
    <row r="85" spans="1:21" s="27" customFormat="1">
      <c r="A85" s="7" t="s">
        <v>54</v>
      </c>
      <c r="B85" s="8" t="s">
        <v>58</v>
      </c>
      <c r="C85" s="9">
        <v>2</v>
      </c>
      <c r="D85" s="8" t="s">
        <v>46</v>
      </c>
      <c r="E85" s="14" t="s">
        <v>35</v>
      </c>
      <c r="F85" s="11" t="s">
        <v>78</v>
      </c>
      <c r="G85" s="11" t="s">
        <v>37</v>
      </c>
      <c r="H85" s="9"/>
      <c r="I85" s="9">
        <v>1</v>
      </c>
      <c r="J85" s="9">
        <v>6</v>
      </c>
      <c r="K85" s="9">
        <f t="shared" si="47"/>
        <v>6</v>
      </c>
      <c r="L85" s="9"/>
      <c r="M85" s="9">
        <v>60</v>
      </c>
      <c r="N85" s="12">
        <f t="shared" si="48"/>
        <v>0</v>
      </c>
      <c r="O85" s="13">
        <f>M85/5</f>
        <v>12</v>
      </c>
      <c r="P85" s="14"/>
      <c r="Q85" s="15">
        <f t="shared" si="49"/>
        <v>0</v>
      </c>
      <c r="R85" s="16">
        <f t="shared" si="50"/>
        <v>40</v>
      </c>
      <c r="S85" s="15">
        <f t="shared" si="51"/>
        <v>40</v>
      </c>
    </row>
    <row r="86" spans="1:21" s="27" customFormat="1">
      <c r="A86" s="7" t="s">
        <v>92</v>
      </c>
      <c r="B86" s="8" t="s">
        <v>58</v>
      </c>
      <c r="C86" s="9">
        <v>1</v>
      </c>
      <c r="D86" s="8" t="s">
        <v>40</v>
      </c>
      <c r="E86" s="14" t="s">
        <v>90</v>
      </c>
      <c r="F86" s="11">
        <v>2</v>
      </c>
      <c r="G86" s="11" t="s">
        <v>36</v>
      </c>
      <c r="H86" s="9"/>
      <c r="I86" s="9">
        <v>9</v>
      </c>
      <c r="J86" s="9">
        <v>15</v>
      </c>
      <c r="K86" s="9">
        <f t="shared" ref="K86" si="52">J86-I86+1</f>
        <v>7</v>
      </c>
      <c r="L86" s="9"/>
      <c r="M86" s="9">
        <v>42</v>
      </c>
      <c r="N86" s="12">
        <f t="shared" si="48"/>
        <v>0</v>
      </c>
      <c r="O86" s="13">
        <f>M86/6</f>
        <v>7</v>
      </c>
      <c r="P86" s="14"/>
      <c r="Q86" s="15">
        <f t="shared" si="49"/>
        <v>0</v>
      </c>
      <c r="R86" s="16">
        <f t="shared" si="50"/>
        <v>28</v>
      </c>
      <c r="S86" s="15">
        <f t="shared" si="51"/>
        <v>28</v>
      </c>
    </row>
    <row r="87" spans="1:21" s="27" customFormat="1">
      <c r="A87" s="7" t="s">
        <v>92</v>
      </c>
      <c r="B87" s="8" t="s">
        <v>58</v>
      </c>
      <c r="C87" s="9">
        <v>2</v>
      </c>
      <c r="D87" s="8" t="s">
        <v>40</v>
      </c>
      <c r="E87" s="14" t="s">
        <v>90</v>
      </c>
      <c r="F87" s="11">
        <v>2</v>
      </c>
      <c r="G87" s="11" t="s">
        <v>37</v>
      </c>
      <c r="H87" s="9"/>
      <c r="I87" s="9">
        <v>9</v>
      </c>
      <c r="J87" s="9">
        <v>15</v>
      </c>
      <c r="K87" s="9">
        <f t="shared" si="47"/>
        <v>7</v>
      </c>
      <c r="L87" s="9"/>
      <c r="M87" s="9">
        <v>42</v>
      </c>
      <c r="N87" s="12">
        <f t="shared" si="48"/>
        <v>0</v>
      </c>
      <c r="O87" s="13">
        <f>M87/6</f>
        <v>7</v>
      </c>
      <c r="P87" s="14"/>
      <c r="Q87" s="15">
        <f t="shared" si="49"/>
        <v>0</v>
      </c>
      <c r="R87" s="16">
        <f>IF(K87=0,0,M87/1.5)</f>
        <v>28</v>
      </c>
      <c r="S87" s="15">
        <f t="shared" si="51"/>
        <v>28</v>
      </c>
    </row>
    <row r="88" spans="1:21" s="27" customFormat="1">
      <c r="A88" s="90" t="s">
        <v>109</v>
      </c>
      <c r="B88" s="8" t="s">
        <v>58</v>
      </c>
      <c r="C88" s="9"/>
      <c r="D88" s="8" t="s">
        <v>13</v>
      </c>
      <c r="E88" s="14" t="s">
        <v>23</v>
      </c>
      <c r="F88" s="24">
        <v>5</v>
      </c>
      <c r="G88" s="11" t="s">
        <v>73</v>
      </c>
      <c r="H88" s="9"/>
      <c r="I88" s="9">
        <v>1</v>
      </c>
      <c r="J88" s="9">
        <v>15</v>
      </c>
      <c r="K88" s="9">
        <f t="shared" si="47"/>
        <v>15</v>
      </c>
      <c r="L88" s="9">
        <v>30</v>
      </c>
      <c r="M88" s="9"/>
      <c r="N88" s="12">
        <f t="shared" si="48"/>
        <v>2</v>
      </c>
      <c r="O88" s="13"/>
      <c r="P88" s="14"/>
      <c r="Q88" s="15">
        <f t="shared" si="49"/>
        <v>30</v>
      </c>
      <c r="R88" s="16">
        <f>IF(K88=0,0,M88/1.5)</f>
        <v>0</v>
      </c>
      <c r="S88" s="15">
        <f t="shared" si="51"/>
        <v>30</v>
      </c>
    </row>
    <row r="89" spans="1:21" s="27" customFormat="1">
      <c r="A89" s="7" t="s">
        <v>88</v>
      </c>
      <c r="B89" s="8" t="s">
        <v>58</v>
      </c>
      <c r="C89" s="9"/>
      <c r="D89" s="8" t="s">
        <v>28</v>
      </c>
      <c r="E89" s="14" t="s">
        <v>93</v>
      </c>
      <c r="F89" s="24">
        <v>3</v>
      </c>
      <c r="G89" s="11" t="s">
        <v>75</v>
      </c>
      <c r="H89" s="9"/>
      <c r="I89" s="9">
        <v>1</v>
      </c>
      <c r="J89" s="9">
        <v>15</v>
      </c>
      <c r="K89" s="9">
        <f t="shared" si="47"/>
        <v>15</v>
      </c>
      <c r="L89" s="9">
        <v>45</v>
      </c>
      <c r="M89" s="9"/>
      <c r="N89" s="12">
        <f t="shared" si="48"/>
        <v>3</v>
      </c>
      <c r="O89" s="13"/>
      <c r="P89" s="14"/>
      <c r="Q89" s="15">
        <f t="shared" si="49"/>
        <v>45</v>
      </c>
      <c r="R89" s="16">
        <f>IF(K89=0,0,M89/1.5)</f>
        <v>0</v>
      </c>
      <c r="S89" s="15">
        <f t="shared" si="51"/>
        <v>45</v>
      </c>
    </row>
    <row r="90" spans="1:21" s="27" customFormat="1">
      <c r="A90" s="7"/>
      <c r="B90" s="8"/>
      <c r="C90" s="9"/>
      <c r="D90" s="37"/>
      <c r="E90" s="14"/>
      <c r="F90" s="11"/>
      <c r="G90" s="11"/>
      <c r="H90" s="9"/>
      <c r="I90" s="9"/>
      <c r="J90" s="9"/>
      <c r="K90" s="9"/>
      <c r="L90" s="9"/>
      <c r="M90" s="9"/>
      <c r="N90" s="12"/>
      <c r="O90" s="13"/>
      <c r="P90" s="14"/>
      <c r="Q90" s="15"/>
      <c r="R90" s="15" t="s">
        <v>107</v>
      </c>
      <c r="S90" s="15">
        <f>SUM(S80:S89)</f>
        <v>303</v>
      </c>
    </row>
    <row r="91" spans="1:21" s="27" customFormat="1">
      <c r="A91" s="70"/>
      <c r="B91" s="71"/>
      <c r="C91" s="72"/>
      <c r="D91" s="73"/>
      <c r="E91" s="74"/>
      <c r="F91" s="75"/>
      <c r="G91" s="75"/>
      <c r="H91" s="72"/>
      <c r="I91" s="72"/>
      <c r="J91" s="72"/>
      <c r="K91" s="72"/>
      <c r="L91" s="72"/>
      <c r="M91" s="72"/>
      <c r="N91" s="76"/>
      <c r="O91" s="77"/>
      <c r="P91" s="74"/>
      <c r="Q91" s="78"/>
      <c r="R91" s="78"/>
      <c r="S91" s="78"/>
      <c r="T91" s="79"/>
      <c r="U91" s="80"/>
    </row>
    <row r="92" spans="1:21" s="27" customFormat="1">
      <c r="A92" s="7"/>
      <c r="B92" s="8"/>
      <c r="C92" s="9"/>
      <c r="D92" s="8"/>
      <c r="E92" s="14"/>
      <c r="F92" s="24"/>
      <c r="G92" s="11"/>
      <c r="H92" s="9"/>
      <c r="I92" s="9"/>
      <c r="J92" s="9"/>
      <c r="K92" s="9"/>
      <c r="L92" s="9"/>
      <c r="M92" s="9"/>
      <c r="N92" s="12"/>
      <c r="O92" s="13"/>
      <c r="P92" s="14"/>
      <c r="Q92" s="15"/>
      <c r="R92" s="16"/>
      <c r="S92" s="15"/>
      <c r="T92" s="55"/>
      <c r="U92" s="56"/>
    </row>
    <row r="93" spans="1:21" s="28" customFormat="1" ht="25.5">
      <c r="A93" s="3" t="s">
        <v>15</v>
      </c>
      <c r="B93" s="3" t="s">
        <v>16</v>
      </c>
      <c r="C93" s="4" t="s">
        <v>0</v>
      </c>
      <c r="D93" s="3" t="s">
        <v>17</v>
      </c>
      <c r="E93" s="3" t="s">
        <v>18</v>
      </c>
      <c r="F93" s="3" t="s">
        <v>19</v>
      </c>
      <c r="G93" s="3" t="s">
        <v>20</v>
      </c>
      <c r="H93" s="4" t="s">
        <v>1</v>
      </c>
      <c r="I93" s="3" t="s">
        <v>21</v>
      </c>
      <c r="J93" s="3" t="s">
        <v>22</v>
      </c>
      <c r="K93" s="4" t="s">
        <v>2</v>
      </c>
      <c r="L93" s="3" t="s">
        <v>33</v>
      </c>
      <c r="M93" s="3" t="s">
        <v>34</v>
      </c>
      <c r="N93" s="5" t="s">
        <v>3</v>
      </c>
      <c r="O93" s="5" t="s">
        <v>4</v>
      </c>
      <c r="P93" s="4" t="s">
        <v>32</v>
      </c>
      <c r="Q93" s="3" t="s">
        <v>5</v>
      </c>
      <c r="R93" s="3" t="s">
        <v>6</v>
      </c>
      <c r="S93" s="6" t="s">
        <v>7</v>
      </c>
      <c r="T93" s="53" t="s">
        <v>105</v>
      </c>
      <c r="U93" s="54" t="s">
        <v>106</v>
      </c>
    </row>
    <row r="94" spans="1:21" s="27" customFormat="1">
      <c r="A94" s="7" t="s">
        <v>8</v>
      </c>
      <c r="B94" s="8" t="s">
        <v>76</v>
      </c>
      <c r="C94" s="9">
        <v>1</v>
      </c>
      <c r="D94" s="8" t="s">
        <v>38</v>
      </c>
      <c r="E94" s="7" t="s">
        <v>131</v>
      </c>
      <c r="F94" s="11" t="s">
        <v>78</v>
      </c>
      <c r="G94" s="11" t="s">
        <v>36</v>
      </c>
      <c r="H94" s="9">
        <v>1</v>
      </c>
      <c r="I94" s="9">
        <v>2</v>
      </c>
      <c r="J94" s="9">
        <v>11</v>
      </c>
      <c r="K94" s="9">
        <f t="shared" ref="K94:K98" si="53">J94-I94+1</f>
        <v>10</v>
      </c>
      <c r="L94" s="9"/>
      <c r="M94" s="9">
        <v>120</v>
      </c>
      <c r="N94" s="12">
        <f t="shared" ref="N94:N98" si="54">L94/K94</f>
        <v>0</v>
      </c>
      <c r="O94" s="13">
        <f>M94/5</f>
        <v>24</v>
      </c>
      <c r="P94" s="14"/>
      <c r="Q94" s="15">
        <f t="shared" ref="Q94:Q98" si="55">IF(K94=0,0,L94)</f>
        <v>0</v>
      </c>
      <c r="R94" s="16">
        <f t="shared" ref="R94:R98" si="56">IF(K94=0,0,M94/1.5)</f>
        <v>80</v>
      </c>
      <c r="S94" s="15">
        <f t="shared" ref="S94:S98" si="57">P94+Q94+R94</f>
        <v>80</v>
      </c>
    </row>
    <row r="95" spans="1:21" s="27" customFormat="1">
      <c r="A95" s="7" t="s">
        <v>8</v>
      </c>
      <c r="B95" s="8" t="s">
        <v>79</v>
      </c>
      <c r="C95" s="9">
        <v>2</v>
      </c>
      <c r="D95" s="8" t="s">
        <v>26</v>
      </c>
      <c r="E95" s="7" t="s">
        <v>131</v>
      </c>
      <c r="F95" s="11" t="s">
        <v>78</v>
      </c>
      <c r="G95" s="11" t="s">
        <v>37</v>
      </c>
      <c r="H95" s="9">
        <v>2</v>
      </c>
      <c r="I95" s="9">
        <v>2</v>
      </c>
      <c r="J95" s="9">
        <v>11</v>
      </c>
      <c r="K95" s="9">
        <f t="shared" si="53"/>
        <v>10</v>
      </c>
      <c r="L95" s="9"/>
      <c r="M95" s="9">
        <v>120</v>
      </c>
      <c r="N95" s="12">
        <f t="shared" si="54"/>
        <v>0</v>
      </c>
      <c r="O95" s="13">
        <f>M95/5</f>
        <v>24</v>
      </c>
      <c r="P95" s="14"/>
      <c r="Q95" s="15">
        <f t="shared" si="55"/>
        <v>0</v>
      </c>
      <c r="R95" s="16">
        <f t="shared" si="56"/>
        <v>80</v>
      </c>
      <c r="S95" s="15">
        <f t="shared" si="57"/>
        <v>80</v>
      </c>
    </row>
    <row r="96" spans="1:21" s="27" customFormat="1">
      <c r="A96" s="30" t="s">
        <v>87</v>
      </c>
      <c r="B96" s="8" t="s">
        <v>71</v>
      </c>
      <c r="C96" s="9"/>
      <c r="D96" s="8" t="s">
        <v>41</v>
      </c>
      <c r="E96" s="14" t="s">
        <v>118</v>
      </c>
      <c r="F96" s="24">
        <v>3</v>
      </c>
      <c r="G96" s="11" t="s">
        <v>75</v>
      </c>
      <c r="H96" s="9"/>
      <c r="I96" s="9">
        <v>2</v>
      </c>
      <c r="J96" s="9">
        <v>16</v>
      </c>
      <c r="K96" s="9">
        <f t="shared" si="53"/>
        <v>15</v>
      </c>
      <c r="L96" s="9">
        <v>45</v>
      </c>
      <c r="M96" s="9"/>
      <c r="N96" s="12">
        <f t="shared" si="54"/>
        <v>3</v>
      </c>
      <c r="O96" s="13">
        <f t="shared" ref="O96:O103" si="58">M96/6</f>
        <v>0</v>
      </c>
      <c r="P96" s="14"/>
      <c r="Q96" s="15">
        <f t="shared" si="55"/>
        <v>45</v>
      </c>
      <c r="R96" s="16">
        <f t="shared" si="56"/>
        <v>0</v>
      </c>
      <c r="S96" s="15">
        <f t="shared" si="57"/>
        <v>45</v>
      </c>
    </row>
    <row r="97" spans="1:21" s="27" customFormat="1">
      <c r="A97" s="7" t="s">
        <v>94</v>
      </c>
      <c r="B97" s="8" t="s">
        <v>71</v>
      </c>
      <c r="C97" s="9"/>
      <c r="D97" s="8" t="s">
        <v>11</v>
      </c>
      <c r="E97" s="36" t="s">
        <v>119</v>
      </c>
      <c r="F97" s="11">
        <v>3</v>
      </c>
      <c r="G97" s="11" t="s">
        <v>80</v>
      </c>
      <c r="H97" s="9"/>
      <c r="I97" s="9">
        <v>2</v>
      </c>
      <c r="J97" s="9">
        <v>16</v>
      </c>
      <c r="K97" s="9">
        <f t="shared" si="53"/>
        <v>15</v>
      </c>
      <c r="L97" s="9">
        <v>30</v>
      </c>
      <c r="M97" s="9"/>
      <c r="N97" s="12">
        <f t="shared" si="54"/>
        <v>2</v>
      </c>
      <c r="O97" s="13">
        <f t="shared" si="58"/>
        <v>0</v>
      </c>
      <c r="P97" s="14"/>
      <c r="Q97" s="15">
        <f t="shared" si="55"/>
        <v>30</v>
      </c>
      <c r="R97" s="16">
        <f t="shared" si="56"/>
        <v>0</v>
      </c>
      <c r="S97" s="15">
        <f t="shared" si="57"/>
        <v>30</v>
      </c>
    </row>
    <row r="98" spans="1:21" s="27" customFormat="1">
      <c r="A98" s="7" t="s">
        <v>86</v>
      </c>
      <c r="B98" s="8" t="s">
        <v>71</v>
      </c>
      <c r="C98" s="9"/>
      <c r="D98" s="8" t="s">
        <v>40</v>
      </c>
      <c r="E98" s="14" t="s">
        <v>121</v>
      </c>
      <c r="F98" s="24">
        <v>4</v>
      </c>
      <c r="G98" s="11" t="s">
        <v>82</v>
      </c>
      <c r="H98" s="9"/>
      <c r="I98" s="9">
        <v>2</v>
      </c>
      <c r="J98" s="9">
        <v>16</v>
      </c>
      <c r="K98" s="9">
        <f t="shared" si="53"/>
        <v>15</v>
      </c>
      <c r="L98" s="9">
        <v>60</v>
      </c>
      <c r="M98" s="9"/>
      <c r="N98" s="12">
        <f t="shared" si="54"/>
        <v>4</v>
      </c>
      <c r="O98" s="13">
        <f t="shared" si="58"/>
        <v>0</v>
      </c>
      <c r="P98" s="14"/>
      <c r="Q98" s="15">
        <f t="shared" si="55"/>
        <v>60</v>
      </c>
      <c r="R98" s="16">
        <f t="shared" si="56"/>
        <v>0</v>
      </c>
      <c r="S98" s="15">
        <f t="shared" si="57"/>
        <v>60</v>
      </c>
    </row>
    <row r="99" spans="1:21" s="48" customFormat="1">
      <c r="A99" s="45" t="s">
        <v>123</v>
      </c>
      <c r="B99" s="46" t="s">
        <v>71</v>
      </c>
      <c r="C99" s="47"/>
      <c r="D99" s="46" t="s">
        <v>11</v>
      </c>
      <c r="E99" s="101" t="s">
        <v>117</v>
      </c>
      <c r="F99" s="49">
        <v>5</v>
      </c>
      <c r="G99" s="49" t="s">
        <v>73</v>
      </c>
      <c r="H99" s="47"/>
      <c r="I99" s="47">
        <v>2</v>
      </c>
      <c r="J99" s="47">
        <v>16</v>
      </c>
      <c r="K99" s="47">
        <f t="shared" ref="K99" si="59">J99-I99+1</f>
        <v>15</v>
      </c>
      <c r="L99" s="47">
        <v>30</v>
      </c>
      <c r="M99" s="47"/>
      <c r="N99" s="50">
        <f t="shared" ref="N99" si="60">L99/K99</f>
        <v>2</v>
      </c>
      <c r="O99" s="51">
        <f t="shared" si="58"/>
        <v>0</v>
      </c>
      <c r="Q99" s="52">
        <f t="shared" ref="Q99" si="61">IF(K99=0,0,L99)</f>
        <v>30</v>
      </c>
      <c r="R99" s="100">
        <f t="shared" ref="R99" si="62">IF(K99=0,0,M99/1.5)</f>
        <v>0</v>
      </c>
      <c r="S99" s="52">
        <f t="shared" ref="S99" si="63">P99+Q99+R99</f>
        <v>30</v>
      </c>
    </row>
    <row r="100" spans="1:21" s="48" customFormat="1">
      <c r="A100" s="45" t="s">
        <v>123</v>
      </c>
      <c r="B100" s="46" t="s">
        <v>71</v>
      </c>
      <c r="D100" s="46" t="s">
        <v>31</v>
      </c>
      <c r="E100" s="46" t="s">
        <v>114</v>
      </c>
      <c r="F100" s="47">
        <v>5</v>
      </c>
      <c r="G100" s="49" t="s">
        <v>127</v>
      </c>
      <c r="I100" s="47">
        <v>2</v>
      </c>
      <c r="J100" s="47">
        <v>16</v>
      </c>
      <c r="K100" s="47">
        <f>J100-I100+1</f>
        <v>15</v>
      </c>
      <c r="L100" s="47">
        <v>60</v>
      </c>
      <c r="M100" s="47"/>
      <c r="N100" s="50">
        <f>L100/K100</f>
        <v>4</v>
      </c>
      <c r="O100" s="51">
        <f t="shared" si="58"/>
        <v>0</v>
      </c>
      <c r="Q100" s="52">
        <f>IF(K100=0,0,L100)</f>
        <v>60</v>
      </c>
      <c r="R100" s="100">
        <f>IF(K100=0,0,M100/1.5)</f>
        <v>0</v>
      </c>
      <c r="S100" s="52">
        <f>P100+Q100+R100</f>
        <v>60</v>
      </c>
    </row>
    <row r="101" spans="1:21" s="48" customFormat="1">
      <c r="A101" s="45" t="s">
        <v>123</v>
      </c>
      <c r="B101" s="46" t="s">
        <v>71</v>
      </c>
      <c r="D101" s="46" t="s">
        <v>31</v>
      </c>
      <c r="E101" s="46" t="s">
        <v>114</v>
      </c>
      <c r="F101" s="47">
        <v>5</v>
      </c>
      <c r="G101" s="49" t="s">
        <v>95</v>
      </c>
      <c r="I101" s="47">
        <v>17</v>
      </c>
      <c r="J101" s="47">
        <v>19</v>
      </c>
      <c r="K101" s="47">
        <f>J101-I101+1</f>
        <v>3</v>
      </c>
      <c r="L101" s="47">
        <v>15</v>
      </c>
      <c r="M101" s="47"/>
      <c r="N101" s="50">
        <f>L101/K101</f>
        <v>5</v>
      </c>
      <c r="O101" s="51">
        <f t="shared" si="58"/>
        <v>0</v>
      </c>
      <c r="Q101" s="52">
        <f>IF(K101=0,0,L101)</f>
        <v>15</v>
      </c>
      <c r="R101" s="100">
        <f>IF(K101=0,0,M101/1.5)</f>
        <v>0</v>
      </c>
      <c r="S101" s="52">
        <f>P101+Q101+R101</f>
        <v>15</v>
      </c>
    </row>
    <row r="102" spans="1:21" s="48" customFormat="1">
      <c r="A102" s="45" t="s">
        <v>86</v>
      </c>
      <c r="B102" s="46" t="s">
        <v>71</v>
      </c>
      <c r="C102" s="47"/>
      <c r="D102" s="46" t="s">
        <v>29</v>
      </c>
      <c r="E102" s="48" t="s">
        <v>125</v>
      </c>
      <c r="F102" s="47">
        <v>2</v>
      </c>
      <c r="G102" s="49" t="s">
        <v>82</v>
      </c>
      <c r="H102" s="47"/>
      <c r="I102" s="47">
        <v>2</v>
      </c>
      <c r="J102" s="47">
        <v>16</v>
      </c>
      <c r="K102" s="47">
        <f t="shared" ref="K102" si="64">J102-I102+1</f>
        <v>15</v>
      </c>
      <c r="L102" s="47">
        <v>60</v>
      </c>
      <c r="M102" s="47"/>
      <c r="N102" s="50">
        <f t="shared" ref="N102" si="65">L102/K102</f>
        <v>4</v>
      </c>
      <c r="O102" s="51">
        <f t="shared" si="58"/>
        <v>0</v>
      </c>
      <c r="Q102" s="52">
        <f t="shared" ref="Q102" si="66">IF(K102=0,0,L102)</f>
        <v>60</v>
      </c>
      <c r="R102" s="100">
        <f t="shared" ref="R102" si="67">IF(K102=0,0,M102/1.5)</f>
        <v>0</v>
      </c>
      <c r="S102" s="52">
        <f t="shared" ref="S102" si="68">P102+Q102+R102</f>
        <v>60</v>
      </c>
    </row>
    <row r="103" spans="1:21" s="48" customFormat="1">
      <c r="A103" s="45" t="s">
        <v>86</v>
      </c>
      <c r="B103" s="46" t="s">
        <v>71</v>
      </c>
      <c r="D103" s="46" t="s">
        <v>29</v>
      </c>
      <c r="E103" s="48" t="s">
        <v>125</v>
      </c>
      <c r="F103" s="47">
        <v>2</v>
      </c>
      <c r="G103" s="49" t="s">
        <v>95</v>
      </c>
      <c r="I103" s="47">
        <v>17</v>
      </c>
      <c r="J103" s="47">
        <v>19</v>
      </c>
      <c r="K103" s="47">
        <f>J103-I103+1</f>
        <v>3</v>
      </c>
      <c r="L103" s="47">
        <v>15</v>
      </c>
      <c r="M103" s="47"/>
      <c r="N103" s="50">
        <f>L103/K103</f>
        <v>5</v>
      </c>
      <c r="O103" s="51">
        <f t="shared" si="58"/>
        <v>0</v>
      </c>
      <c r="Q103" s="52">
        <f>IF(K103=0,0,L103)</f>
        <v>15</v>
      </c>
      <c r="R103" s="100">
        <f>IF(K103=0,0,M103/1.5)</f>
        <v>0</v>
      </c>
      <c r="S103" s="52">
        <f>P103+Q103+R103</f>
        <v>15</v>
      </c>
    </row>
    <row r="104" spans="1:21" s="48" customFormat="1">
      <c r="A104" s="45" t="s">
        <v>86</v>
      </c>
      <c r="B104" s="46" t="s">
        <v>71</v>
      </c>
      <c r="D104" s="46" t="s">
        <v>25</v>
      </c>
      <c r="E104" s="46" t="s">
        <v>126</v>
      </c>
      <c r="F104" s="47">
        <v>2</v>
      </c>
      <c r="G104" s="49" t="s">
        <v>74</v>
      </c>
      <c r="I104" s="47">
        <v>2</v>
      </c>
      <c r="J104" s="47">
        <v>16</v>
      </c>
      <c r="K104" s="47">
        <f>J104-I104+1</f>
        <v>15</v>
      </c>
      <c r="L104" s="47">
        <v>30</v>
      </c>
      <c r="M104" s="47"/>
      <c r="N104" s="50">
        <f>L104/K104</f>
        <v>2</v>
      </c>
      <c r="O104" s="51">
        <v>0</v>
      </c>
      <c r="Q104" s="52">
        <f>IF(K104=0,0,L104)</f>
        <v>30</v>
      </c>
      <c r="R104" s="100">
        <f>IF(K104=0,0,M104/1.5)</f>
        <v>0</v>
      </c>
      <c r="S104" s="52">
        <f>P104+Q104+R104</f>
        <v>30</v>
      </c>
    </row>
    <row r="105" spans="1:21" s="48" customFormat="1">
      <c r="A105" s="45" t="s">
        <v>86</v>
      </c>
      <c r="B105" s="46" t="s">
        <v>71</v>
      </c>
      <c r="D105" s="46" t="s">
        <v>30</v>
      </c>
      <c r="E105" s="46" t="s">
        <v>122</v>
      </c>
      <c r="F105" s="47">
        <v>4</v>
      </c>
      <c r="G105" s="49" t="s">
        <v>74</v>
      </c>
      <c r="I105" s="47">
        <v>2</v>
      </c>
      <c r="J105" s="47">
        <v>16</v>
      </c>
      <c r="K105" s="47">
        <f>J105-I105+1</f>
        <v>15</v>
      </c>
      <c r="L105" s="47">
        <v>30</v>
      </c>
      <c r="M105" s="47"/>
      <c r="N105" s="50">
        <f>L105/K105</f>
        <v>2</v>
      </c>
      <c r="O105" s="51">
        <f>M105/6</f>
        <v>0</v>
      </c>
      <c r="Q105" s="52">
        <f>IF(K105=0,0,L105)</f>
        <v>30</v>
      </c>
      <c r="R105" s="100">
        <f>IF(K105=0,0,M105/1.5)</f>
        <v>0</v>
      </c>
      <c r="S105" s="52">
        <f>P105+Q105+R105</f>
        <v>30</v>
      </c>
    </row>
    <row r="106" spans="1:21" s="27" customFormat="1">
      <c r="A106" s="7"/>
      <c r="B106" s="8"/>
      <c r="C106" s="9"/>
      <c r="D106" s="37"/>
      <c r="E106" s="14"/>
      <c r="F106" s="11"/>
      <c r="G106" s="11"/>
      <c r="H106" s="9"/>
      <c r="I106" s="9"/>
      <c r="J106" s="9"/>
      <c r="K106" s="9"/>
      <c r="L106" s="9"/>
      <c r="M106" s="9"/>
      <c r="N106" s="12"/>
      <c r="O106" s="13"/>
      <c r="P106" s="14"/>
      <c r="Q106" s="15"/>
      <c r="R106" s="15" t="s">
        <v>107</v>
      </c>
      <c r="S106" s="15">
        <f>SUM(S94:S104)</f>
        <v>505</v>
      </c>
    </row>
    <row r="107" spans="1:21" s="27" customFormat="1">
      <c r="A107" s="70"/>
      <c r="B107" s="71"/>
      <c r="C107" s="72"/>
      <c r="D107" s="73"/>
      <c r="E107" s="74"/>
      <c r="F107" s="75"/>
      <c r="G107" s="75"/>
      <c r="H107" s="72"/>
      <c r="I107" s="72"/>
      <c r="J107" s="72"/>
      <c r="K107" s="72"/>
      <c r="L107" s="72"/>
      <c r="M107" s="72"/>
      <c r="N107" s="76"/>
      <c r="O107" s="77"/>
      <c r="P107" s="74"/>
      <c r="Q107" s="78"/>
      <c r="R107" s="78"/>
      <c r="S107" s="78"/>
      <c r="T107" s="79"/>
      <c r="U107" s="80"/>
    </row>
    <row r="108" spans="1:21" s="27" customFormat="1">
      <c r="A108" s="7"/>
      <c r="B108" s="8"/>
      <c r="C108" s="9"/>
      <c r="D108" s="8"/>
      <c r="E108" s="14"/>
      <c r="F108" s="24"/>
      <c r="G108" s="11"/>
      <c r="H108" s="9"/>
      <c r="I108" s="9"/>
      <c r="J108" s="9"/>
      <c r="K108" s="9"/>
      <c r="L108" s="9"/>
      <c r="M108" s="9"/>
      <c r="N108" s="12"/>
      <c r="O108" s="13"/>
      <c r="P108" s="14"/>
      <c r="Q108" s="15"/>
      <c r="R108" s="16"/>
      <c r="S108" s="15"/>
      <c r="T108" s="55"/>
      <c r="U108" s="56"/>
    </row>
    <row r="109" spans="1:21" s="28" customFormat="1" ht="25.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53" t="s">
        <v>105</v>
      </c>
      <c r="U109" s="54" t="s">
        <v>106</v>
      </c>
    </row>
    <row r="110" spans="1:21" s="27" customFormat="1">
      <c r="A110" s="7"/>
      <c r="B110" s="8" t="s">
        <v>63</v>
      </c>
      <c r="C110" s="9"/>
      <c r="D110" s="8" t="s">
        <v>28</v>
      </c>
      <c r="E110" s="14" t="s">
        <v>115</v>
      </c>
      <c r="F110" s="24">
        <v>4</v>
      </c>
      <c r="G110" s="11" t="s">
        <v>73</v>
      </c>
      <c r="H110" s="9"/>
      <c r="I110" s="9">
        <v>1</v>
      </c>
      <c r="J110" s="9">
        <v>15</v>
      </c>
      <c r="K110" s="9">
        <f t="shared" ref="K110:K116" si="69">J110-I110+1</f>
        <v>15</v>
      </c>
      <c r="L110" s="9">
        <v>30</v>
      </c>
      <c r="M110" s="9"/>
      <c r="N110" s="12">
        <f>L110/K110</f>
        <v>2</v>
      </c>
      <c r="O110" s="13">
        <f>M110/6</f>
        <v>0</v>
      </c>
      <c r="P110" s="14"/>
      <c r="Q110" s="15">
        <f>IF(K110=0,0,L110)</f>
        <v>30</v>
      </c>
      <c r="R110" s="16">
        <f t="shared" ref="R110:R116" si="70">IF(K110=0,0,M110/1.5)</f>
        <v>0</v>
      </c>
      <c r="S110" s="15">
        <f>P110+Q110+R110</f>
        <v>30</v>
      </c>
    </row>
    <row r="111" spans="1:21" s="27" customFormat="1">
      <c r="A111" s="7"/>
      <c r="B111" s="8" t="s">
        <v>63</v>
      </c>
      <c r="C111" s="9"/>
      <c r="D111" s="8" t="s">
        <v>49</v>
      </c>
      <c r="E111" s="14" t="s">
        <v>97</v>
      </c>
      <c r="F111" s="24">
        <v>4</v>
      </c>
      <c r="G111" s="11" t="s">
        <v>72</v>
      </c>
      <c r="H111" s="9"/>
      <c r="I111" s="9">
        <v>1</v>
      </c>
      <c r="J111" s="9">
        <v>15</v>
      </c>
      <c r="K111" s="9">
        <f t="shared" si="69"/>
        <v>15</v>
      </c>
      <c r="L111" s="9">
        <v>30</v>
      </c>
      <c r="M111" s="9"/>
      <c r="N111" s="12">
        <f>L111/K111</f>
        <v>2</v>
      </c>
      <c r="O111" s="13">
        <f t="shared" ref="O111:O116" si="71">M111/6</f>
        <v>0</v>
      </c>
      <c r="P111" s="14"/>
      <c r="Q111" s="15">
        <f>IF(K111=0,0,L111)</f>
        <v>30</v>
      </c>
      <c r="R111" s="16">
        <f t="shared" si="70"/>
        <v>0</v>
      </c>
      <c r="S111" s="15">
        <f>P111+Q111+R111</f>
        <v>30</v>
      </c>
    </row>
    <row r="112" spans="1:21" s="27" customFormat="1">
      <c r="A112" s="7"/>
      <c r="B112" s="8" t="s">
        <v>63</v>
      </c>
      <c r="C112" s="9"/>
      <c r="D112" s="8" t="s">
        <v>30</v>
      </c>
      <c r="E112" s="14" t="s">
        <v>23</v>
      </c>
      <c r="F112" s="24">
        <v>3</v>
      </c>
      <c r="G112" s="11" t="s">
        <v>72</v>
      </c>
      <c r="H112" s="9"/>
      <c r="I112" s="9">
        <v>1</v>
      </c>
      <c r="J112" s="9">
        <v>15</v>
      </c>
      <c r="K112" s="9">
        <f t="shared" si="69"/>
        <v>15</v>
      </c>
      <c r="L112" s="9">
        <v>30</v>
      </c>
      <c r="M112" s="9"/>
      <c r="N112" s="12"/>
      <c r="O112" s="13">
        <f t="shared" si="71"/>
        <v>0</v>
      </c>
      <c r="P112" s="14"/>
      <c r="Q112" s="15"/>
      <c r="R112" s="16">
        <f t="shared" si="70"/>
        <v>0</v>
      </c>
      <c r="S112" s="15">
        <f t="shared" ref="S112:S116" si="72">P112+Q112+R112</f>
        <v>0</v>
      </c>
    </row>
    <row r="113" spans="1:21" s="27" customFormat="1">
      <c r="A113" s="7"/>
      <c r="B113" s="8" t="s">
        <v>63</v>
      </c>
      <c r="C113" s="9"/>
      <c r="D113" s="8" t="s">
        <v>42</v>
      </c>
      <c r="E113" s="14" t="s">
        <v>113</v>
      </c>
      <c r="F113" s="24">
        <v>4</v>
      </c>
      <c r="G113" s="11" t="s">
        <v>74</v>
      </c>
      <c r="H113" s="9"/>
      <c r="I113" s="9">
        <v>1</v>
      </c>
      <c r="J113" s="9">
        <v>15</v>
      </c>
      <c r="K113" s="9">
        <f t="shared" si="69"/>
        <v>15</v>
      </c>
      <c r="L113" s="9">
        <v>30</v>
      </c>
      <c r="M113" s="9"/>
      <c r="N113" s="12"/>
      <c r="O113" s="13">
        <f t="shared" si="71"/>
        <v>0</v>
      </c>
      <c r="P113" s="14"/>
      <c r="Q113" s="15"/>
      <c r="R113" s="16">
        <f t="shared" si="70"/>
        <v>0</v>
      </c>
      <c r="S113" s="15">
        <f t="shared" si="72"/>
        <v>0</v>
      </c>
    </row>
    <row r="114" spans="1:21" s="28" customFormat="1">
      <c r="A114" s="7" t="s">
        <v>91</v>
      </c>
      <c r="B114" s="8" t="s">
        <v>63</v>
      </c>
      <c r="C114" s="9"/>
      <c r="D114" s="8" t="s">
        <v>104</v>
      </c>
      <c r="E114" s="14" t="s">
        <v>96</v>
      </c>
      <c r="F114" s="24">
        <v>6</v>
      </c>
      <c r="G114" s="11" t="s">
        <v>36</v>
      </c>
      <c r="H114" s="9"/>
      <c r="I114" s="9">
        <v>1</v>
      </c>
      <c r="J114" s="9">
        <v>5</v>
      </c>
      <c r="K114" s="9">
        <f t="shared" si="69"/>
        <v>5</v>
      </c>
      <c r="L114" s="9"/>
      <c r="M114" s="9">
        <v>30</v>
      </c>
      <c r="N114" s="12"/>
      <c r="O114" s="13">
        <f t="shared" si="71"/>
        <v>5</v>
      </c>
      <c r="P114" s="14"/>
      <c r="Q114" s="15"/>
      <c r="R114" s="16">
        <f t="shared" si="70"/>
        <v>20</v>
      </c>
      <c r="S114" s="15">
        <f t="shared" si="72"/>
        <v>20</v>
      </c>
    </row>
    <row r="115" spans="1:21" s="28" customFormat="1">
      <c r="A115" s="7" t="s">
        <v>92</v>
      </c>
      <c r="B115" s="8" t="s">
        <v>63</v>
      </c>
      <c r="C115" s="9">
        <v>1</v>
      </c>
      <c r="D115" s="8" t="s">
        <v>44</v>
      </c>
      <c r="E115" s="14" t="s">
        <v>96</v>
      </c>
      <c r="F115" s="24">
        <v>6</v>
      </c>
      <c r="G115" s="11" t="s">
        <v>36</v>
      </c>
      <c r="H115" s="9"/>
      <c r="I115" s="9">
        <v>6</v>
      </c>
      <c r="J115" s="9">
        <v>10</v>
      </c>
      <c r="K115" s="9">
        <f t="shared" ref="K115" si="73">J115-I115+1</f>
        <v>5</v>
      </c>
      <c r="L115" s="9"/>
      <c r="M115" s="9">
        <v>30</v>
      </c>
      <c r="N115" s="12"/>
      <c r="O115" s="13">
        <f t="shared" si="71"/>
        <v>5</v>
      </c>
      <c r="P115" s="14"/>
      <c r="Q115" s="15"/>
      <c r="R115" s="16">
        <f t="shared" ref="R115" si="74">IF(K115=0,0,M115/1.5)</f>
        <v>20</v>
      </c>
      <c r="S115" s="15">
        <f t="shared" si="72"/>
        <v>20</v>
      </c>
    </row>
    <row r="116" spans="1:21" s="28" customFormat="1">
      <c r="A116" s="7" t="s">
        <v>92</v>
      </c>
      <c r="B116" s="8" t="s">
        <v>63</v>
      </c>
      <c r="C116" s="9">
        <v>2</v>
      </c>
      <c r="D116" s="8" t="s">
        <v>40</v>
      </c>
      <c r="E116" s="14" t="s">
        <v>96</v>
      </c>
      <c r="F116" s="24">
        <v>6</v>
      </c>
      <c r="G116" s="11" t="s">
        <v>37</v>
      </c>
      <c r="H116" s="9"/>
      <c r="I116" s="9">
        <v>6</v>
      </c>
      <c r="J116" s="9">
        <v>10</v>
      </c>
      <c r="K116" s="9">
        <f t="shared" si="69"/>
        <v>5</v>
      </c>
      <c r="L116" s="9"/>
      <c r="M116" s="9">
        <v>30</v>
      </c>
      <c r="N116" s="12"/>
      <c r="O116" s="13">
        <f t="shared" si="71"/>
        <v>5</v>
      </c>
      <c r="P116" s="14"/>
      <c r="Q116" s="15"/>
      <c r="R116" s="16">
        <f t="shared" si="70"/>
        <v>20</v>
      </c>
      <c r="S116" s="15">
        <f t="shared" si="72"/>
        <v>20</v>
      </c>
    </row>
    <row r="117" spans="1:21" s="27" customFormat="1">
      <c r="A117" s="7"/>
      <c r="B117" s="8"/>
      <c r="C117" s="9"/>
      <c r="D117" s="37"/>
      <c r="E117" s="14"/>
      <c r="F117" s="11"/>
      <c r="G117" s="11"/>
      <c r="H117" s="9"/>
      <c r="I117" s="9"/>
      <c r="J117" s="9"/>
      <c r="K117" s="9"/>
      <c r="L117" s="9"/>
      <c r="M117" s="9"/>
      <c r="N117" s="12"/>
      <c r="O117" s="13"/>
      <c r="P117" s="14"/>
      <c r="Q117" s="15"/>
      <c r="R117" s="15" t="s">
        <v>107</v>
      </c>
      <c r="S117" s="15">
        <f>SUM(S110:S116)</f>
        <v>120</v>
      </c>
    </row>
    <row r="118" spans="1:21" s="27" customFormat="1">
      <c r="A118" s="70"/>
      <c r="B118" s="71"/>
      <c r="C118" s="72"/>
      <c r="D118" s="73"/>
      <c r="E118" s="74"/>
      <c r="F118" s="75"/>
      <c r="G118" s="75"/>
      <c r="H118" s="72"/>
      <c r="I118" s="72"/>
      <c r="J118" s="72"/>
      <c r="K118" s="72"/>
      <c r="L118" s="72"/>
      <c r="M118" s="72"/>
      <c r="N118" s="76"/>
      <c r="O118" s="77"/>
      <c r="P118" s="74"/>
      <c r="Q118" s="78"/>
      <c r="R118" s="78"/>
      <c r="S118" s="78"/>
      <c r="T118" s="79"/>
      <c r="U118" s="80"/>
    </row>
    <row r="119" spans="1:21" s="28" customFormat="1">
      <c r="A119" s="7"/>
      <c r="B119" s="8"/>
      <c r="C119" s="19"/>
      <c r="D119" s="8"/>
      <c r="E119" s="14"/>
      <c r="F119" s="23"/>
      <c r="G119" s="2"/>
      <c r="H119" s="19"/>
      <c r="I119" s="19"/>
      <c r="J119" s="19"/>
      <c r="K119" s="19"/>
      <c r="L119" s="9"/>
      <c r="M119" s="19"/>
      <c r="N119" s="20"/>
      <c r="O119" s="13"/>
      <c r="P119" s="1"/>
      <c r="Q119" s="21"/>
      <c r="R119" s="22"/>
      <c r="S119" s="15"/>
      <c r="T119" s="57"/>
      <c r="U119" s="58"/>
    </row>
    <row r="120" spans="1:21" s="28" customFormat="1" ht="25.5">
      <c r="A120" s="3" t="s">
        <v>15</v>
      </c>
      <c r="B120" s="3" t="s">
        <v>16</v>
      </c>
      <c r="C120" s="4" t="s">
        <v>0</v>
      </c>
      <c r="D120" s="3" t="s">
        <v>17</v>
      </c>
      <c r="E120" s="3" t="s">
        <v>18</v>
      </c>
      <c r="F120" s="3" t="s">
        <v>19</v>
      </c>
      <c r="G120" s="3" t="s">
        <v>20</v>
      </c>
      <c r="H120" s="4" t="s">
        <v>1</v>
      </c>
      <c r="I120" s="3" t="s">
        <v>21</v>
      </c>
      <c r="J120" s="3" t="s">
        <v>22</v>
      </c>
      <c r="K120" s="4" t="s">
        <v>2</v>
      </c>
      <c r="L120" s="3" t="s">
        <v>33</v>
      </c>
      <c r="M120" s="3" t="s">
        <v>34</v>
      </c>
      <c r="N120" s="5" t="s">
        <v>3</v>
      </c>
      <c r="O120" s="5" t="s">
        <v>4</v>
      </c>
      <c r="P120" s="4" t="s">
        <v>32</v>
      </c>
      <c r="Q120" s="3" t="s">
        <v>5</v>
      </c>
      <c r="R120" s="3" t="s">
        <v>6</v>
      </c>
      <c r="S120" s="6" t="s">
        <v>7</v>
      </c>
      <c r="T120" s="53" t="s">
        <v>105</v>
      </c>
      <c r="U120" s="54" t="s">
        <v>106</v>
      </c>
    </row>
    <row r="121" spans="1:21" s="27" customFormat="1">
      <c r="A121" s="10"/>
      <c r="B121" s="8" t="s">
        <v>64</v>
      </c>
      <c r="D121" s="8" t="s">
        <v>42</v>
      </c>
      <c r="E121" s="14" t="s">
        <v>23</v>
      </c>
      <c r="F121" s="11">
        <v>3</v>
      </c>
      <c r="G121" s="11" t="s">
        <v>73</v>
      </c>
      <c r="H121" s="9"/>
      <c r="I121" s="9">
        <v>1</v>
      </c>
      <c r="J121" s="9">
        <v>15</v>
      </c>
      <c r="K121" s="9">
        <f t="shared" ref="K121:K127" si="75">J121-I121+1</f>
        <v>15</v>
      </c>
      <c r="L121" s="9">
        <v>30</v>
      </c>
      <c r="M121" s="9"/>
      <c r="N121" s="12">
        <f>L121/K121</f>
        <v>2</v>
      </c>
      <c r="O121" s="13">
        <f>M121/6</f>
        <v>0</v>
      </c>
      <c r="P121" s="14"/>
      <c r="Q121" s="15">
        <f>IF(K121=0,0,L121)</f>
        <v>30</v>
      </c>
      <c r="R121" s="16">
        <f t="shared" ref="R121:R127" si="76">IF(K121=0,0,M121/1.5)</f>
        <v>0</v>
      </c>
      <c r="S121" s="15">
        <f>P121+Q121+R121</f>
        <v>30</v>
      </c>
    </row>
    <row r="122" spans="1:21" s="27" customFormat="1">
      <c r="A122" s="10"/>
      <c r="B122" s="8" t="s">
        <v>64</v>
      </c>
      <c r="D122" s="8" t="s">
        <v>42</v>
      </c>
      <c r="E122" s="14" t="s">
        <v>113</v>
      </c>
      <c r="F122" s="11">
        <v>4</v>
      </c>
      <c r="G122" s="11" t="s">
        <v>73</v>
      </c>
      <c r="H122" s="9"/>
      <c r="I122" s="9">
        <v>1</v>
      </c>
      <c r="J122" s="9">
        <v>15</v>
      </c>
      <c r="K122" s="9">
        <f t="shared" si="75"/>
        <v>15</v>
      </c>
      <c r="L122" s="9">
        <v>30</v>
      </c>
      <c r="M122" s="9"/>
      <c r="N122" s="12"/>
      <c r="O122" s="13">
        <f t="shared" ref="O122:O127" si="77">M122/6</f>
        <v>0</v>
      </c>
      <c r="P122" s="14"/>
      <c r="Q122" s="15">
        <f>IF(K122=0,0,L122)</f>
        <v>30</v>
      </c>
      <c r="R122" s="16">
        <f t="shared" si="76"/>
        <v>0</v>
      </c>
      <c r="S122" s="15">
        <f t="shared" ref="S122:S127" si="78">P122+Q122+R122</f>
        <v>30</v>
      </c>
    </row>
    <row r="123" spans="1:21" s="27" customFormat="1">
      <c r="A123" s="7"/>
      <c r="B123" s="8" t="s">
        <v>64</v>
      </c>
      <c r="C123" s="9"/>
      <c r="D123" s="8" t="s">
        <v>28</v>
      </c>
      <c r="E123" s="14" t="s">
        <v>115</v>
      </c>
      <c r="F123" s="24">
        <v>4</v>
      </c>
      <c r="G123" s="11" t="s">
        <v>72</v>
      </c>
      <c r="H123" s="9"/>
      <c r="I123" s="9">
        <v>1</v>
      </c>
      <c r="J123" s="9">
        <v>15</v>
      </c>
      <c r="K123" s="9">
        <f t="shared" si="75"/>
        <v>15</v>
      </c>
      <c r="L123" s="9">
        <v>30</v>
      </c>
      <c r="M123" s="9"/>
      <c r="N123" s="12">
        <f>L123/K123</f>
        <v>2</v>
      </c>
      <c r="O123" s="13">
        <f t="shared" si="77"/>
        <v>0</v>
      </c>
      <c r="P123" s="14"/>
      <c r="Q123" s="15">
        <f>IF(K123=0,0,L123)</f>
        <v>30</v>
      </c>
      <c r="R123" s="16">
        <f t="shared" si="76"/>
        <v>0</v>
      </c>
      <c r="S123" s="15">
        <f t="shared" si="78"/>
        <v>30</v>
      </c>
    </row>
    <row r="124" spans="1:21" s="27" customFormat="1">
      <c r="A124" s="7"/>
      <c r="B124" s="8" t="s">
        <v>64</v>
      </c>
      <c r="C124" s="9"/>
      <c r="D124" s="8" t="s">
        <v>49</v>
      </c>
      <c r="E124" s="14" t="s">
        <v>97</v>
      </c>
      <c r="F124" s="24">
        <v>4</v>
      </c>
      <c r="G124" s="11" t="s">
        <v>74</v>
      </c>
      <c r="H124" s="9"/>
      <c r="I124" s="9">
        <v>1</v>
      </c>
      <c r="J124" s="9">
        <v>15</v>
      </c>
      <c r="K124" s="9">
        <f t="shared" si="75"/>
        <v>15</v>
      </c>
      <c r="L124" s="9">
        <v>30</v>
      </c>
      <c r="M124" s="9"/>
      <c r="N124" s="12">
        <f>L124/K124</f>
        <v>2</v>
      </c>
      <c r="O124" s="13">
        <f t="shared" si="77"/>
        <v>0</v>
      </c>
      <c r="P124" s="14"/>
      <c r="Q124" s="15">
        <f>IF(K124=0,0,L124)</f>
        <v>30</v>
      </c>
      <c r="R124" s="16">
        <f t="shared" si="76"/>
        <v>0</v>
      </c>
      <c r="S124" s="15">
        <f t="shared" si="78"/>
        <v>30</v>
      </c>
    </row>
    <row r="125" spans="1:21" s="28" customFormat="1">
      <c r="A125" s="7" t="s">
        <v>91</v>
      </c>
      <c r="B125" s="8" t="s">
        <v>64</v>
      </c>
      <c r="C125" s="9"/>
      <c r="D125" s="8" t="s">
        <v>104</v>
      </c>
      <c r="E125" s="14" t="s">
        <v>96</v>
      </c>
      <c r="F125" s="24">
        <v>7</v>
      </c>
      <c r="G125" s="11" t="s">
        <v>36</v>
      </c>
      <c r="H125" s="9"/>
      <c r="I125" s="9">
        <v>1</v>
      </c>
      <c r="J125" s="9">
        <v>5</v>
      </c>
      <c r="K125" s="9">
        <f t="shared" si="75"/>
        <v>5</v>
      </c>
      <c r="L125" s="9"/>
      <c r="M125" s="9">
        <v>30</v>
      </c>
      <c r="N125" s="12"/>
      <c r="O125" s="13">
        <f t="shared" si="77"/>
        <v>5</v>
      </c>
      <c r="P125" s="14"/>
      <c r="Q125" s="15">
        <f t="shared" ref="Q125:Q127" si="79">IF(K125=0,0,L125)</f>
        <v>0</v>
      </c>
      <c r="R125" s="16">
        <f t="shared" si="76"/>
        <v>20</v>
      </c>
      <c r="S125" s="15">
        <f t="shared" si="78"/>
        <v>20</v>
      </c>
    </row>
    <row r="126" spans="1:21" s="28" customFormat="1">
      <c r="A126" s="7" t="s">
        <v>92</v>
      </c>
      <c r="B126" s="8" t="s">
        <v>64</v>
      </c>
      <c r="C126" s="9">
        <v>1</v>
      </c>
      <c r="D126" s="8" t="s">
        <v>44</v>
      </c>
      <c r="E126" s="14" t="s">
        <v>96</v>
      </c>
      <c r="F126" s="24">
        <v>7</v>
      </c>
      <c r="G126" s="11" t="s">
        <v>36</v>
      </c>
      <c r="H126" s="9"/>
      <c r="I126" s="9">
        <v>6</v>
      </c>
      <c r="J126" s="9">
        <v>10</v>
      </c>
      <c r="K126" s="9">
        <f t="shared" si="75"/>
        <v>5</v>
      </c>
      <c r="L126" s="9"/>
      <c r="M126" s="9">
        <v>30</v>
      </c>
      <c r="N126" s="12"/>
      <c r="O126" s="13">
        <f t="shared" si="77"/>
        <v>5</v>
      </c>
      <c r="P126" s="14"/>
      <c r="Q126" s="15">
        <f t="shared" si="79"/>
        <v>0</v>
      </c>
      <c r="R126" s="16">
        <f t="shared" si="76"/>
        <v>20</v>
      </c>
      <c r="S126" s="15">
        <f t="shared" si="78"/>
        <v>20</v>
      </c>
    </row>
    <row r="127" spans="1:21" s="27" customFormat="1">
      <c r="A127" s="7" t="s">
        <v>92</v>
      </c>
      <c r="B127" s="8" t="s">
        <v>64</v>
      </c>
      <c r="C127" s="9">
        <v>2</v>
      </c>
      <c r="D127" s="8" t="s">
        <v>44</v>
      </c>
      <c r="E127" s="14" t="s">
        <v>96</v>
      </c>
      <c r="F127" s="24">
        <v>7</v>
      </c>
      <c r="G127" s="11" t="s">
        <v>37</v>
      </c>
      <c r="H127" s="9"/>
      <c r="I127" s="9">
        <v>6</v>
      </c>
      <c r="J127" s="9">
        <v>10</v>
      </c>
      <c r="K127" s="9">
        <f t="shared" si="75"/>
        <v>5</v>
      </c>
      <c r="L127" s="9"/>
      <c r="M127" s="9">
        <v>30</v>
      </c>
      <c r="N127" s="12"/>
      <c r="O127" s="13">
        <f t="shared" si="77"/>
        <v>5</v>
      </c>
      <c r="P127" s="14"/>
      <c r="Q127" s="15">
        <f t="shared" si="79"/>
        <v>0</v>
      </c>
      <c r="R127" s="16">
        <f t="shared" si="76"/>
        <v>20</v>
      </c>
      <c r="S127" s="15">
        <f t="shared" si="78"/>
        <v>20</v>
      </c>
    </row>
    <row r="128" spans="1:21" s="27" customFormat="1">
      <c r="A128" s="7"/>
      <c r="B128" s="8"/>
      <c r="C128" s="9"/>
      <c r="D128" s="37"/>
      <c r="E128" s="14"/>
      <c r="F128" s="11"/>
      <c r="G128" s="11"/>
      <c r="H128" s="9"/>
      <c r="I128" s="9"/>
      <c r="J128" s="9"/>
      <c r="K128" s="9"/>
      <c r="L128" s="9"/>
      <c r="M128" s="9"/>
      <c r="N128" s="12"/>
      <c r="O128" s="13"/>
      <c r="P128" s="14"/>
      <c r="Q128" s="15"/>
      <c r="R128" s="15" t="s">
        <v>107</v>
      </c>
      <c r="S128" s="15">
        <f>SUM(S121:S127)</f>
        <v>180</v>
      </c>
    </row>
    <row r="129" spans="1:21" s="27" customFormat="1">
      <c r="A129" s="70"/>
      <c r="B129" s="71"/>
      <c r="C129" s="72"/>
      <c r="D129" s="73"/>
      <c r="E129" s="74"/>
      <c r="F129" s="75"/>
      <c r="G129" s="75"/>
      <c r="H129" s="72"/>
      <c r="I129" s="72"/>
      <c r="J129" s="72"/>
      <c r="K129" s="72"/>
      <c r="L129" s="72"/>
      <c r="M129" s="72"/>
      <c r="N129" s="76"/>
      <c r="O129" s="77"/>
      <c r="P129" s="74"/>
      <c r="Q129" s="78"/>
      <c r="R129" s="78"/>
      <c r="S129" s="78"/>
      <c r="T129" s="79"/>
      <c r="U129" s="80"/>
    </row>
    <row r="130" spans="1:21" s="27" customFormat="1">
      <c r="A130" s="7"/>
      <c r="B130" s="8"/>
      <c r="C130" s="9"/>
      <c r="D130" s="8"/>
      <c r="E130" s="14"/>
      <c r="F130" s="24"/>
      <c r="G130" s="2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6"/>
      <c r="S130" s="15"/>
      <c r="T130" s="55"/>
      <c r="U130" s="56"/>
    </row>
    <row r="131" spans="1:21" s="28" customFormat="1" ht="25.5">
      <c r="A131" s="3" t="s">
        <v>15</v>
      </c>
      <c r="B131" s="3" t="s">
        <v>16</v>
      </c>
      <c r="C131" s="4" t="s">
        <v>0</v>
      </c>
      <c r="D131" s="3" t="s">
        <v>17</v>
      </c>
      <c r="E131" s="3" t="s">
        <v>18</v>
      </c>
      <c r="F131" s="3" t="s">
        <v>19</v>
      </c>
      <c r="G131" s="3" t="s">
        <v>20</v>
      </c>
      <c r="H131" s="4" t="s">
        <v>1</v>
      </c>
      <c r="I131" s="3" t="s">
        <v>21</v>
      </c>
      <c r="J131" s="3" t="s">
        <v>22</v>
      </c>
      <c r="K131" s="4" t="s">
        <v>2</v>
      </c>
      <c r="L131" s="3" t="s">
        <v>33</v>
      </c>
      <c r="M131" s="3" t="s">
        <v>34</v>
      </c>
      <c r="N131" s="5" t="s">
        <v>3</v>
      </c>
      <c r="O131" s="5" t="s">
        <v>4</v>
      </c>
      <c r="P131" s="4" t="s">
        <v>32</v>
      </c>
      <c r="Q131" s="3" t="s">
        <v>5</v>
      </c>
      <c r="R131" s="3" t="s">
        <v>6</v>
      </c>
      <c r="S131" s="6" t="s">
        <v>7</v>
      </c>
      <c r="T131" s="53" t="s">
        <v>105</v>
      </c>
      <c r="U131" s="54" t="s">
        <v>106</v>
      </c>
    </row>
    <row r="132" spans="1:21" s="27" customFormat="1">
      <c r="A132" s="10"/>
      <c r="B132" s="8" t="s">
        <v>65</v>
      </c>
      <c r="D132" s="8" t="s">
        <v>42</v>
      </c>
      <c r="E132" s="14" t="s">
        <v>113</v>
      </c>
      <c r="F132" s="11">
        <v>4</v>
      </c>
      <c r="G132" s="11" t="s">
        <v>72</v>
      </c>
      <c r="H132" s="9"/>
      <c r="I132" s="9">
        <v>1</v>
      </c>
      <c r="J132" s="9">
        <v>15</v>
      </c>
      <c r="K132" s="9">
        <f t="shared" ref="K132:K138" si="80">J132-I132+1</f>
        <v>15</v>
      </c>
      <c r="L132" s="9">
        <v>30</v>
      </c>
      <c r="M132" s="9"/>
      <c r="N132" s="12">
        <f>L132/K132</f>
        <v>2</v>
      </c>
      <c r="O132" s="13">
        <f>M132/6</f>
        <v>0</v>
      </c>
      <c r="P132" s="14"/>
      <c r="Q132" s="15">
        <f>IF(K132=0,0,L132)</f>
        <v>30</v>
      </c>
      <c r="R132" s="16">
        <f t="shared" ref="R132:R138" si="81">IF(K132=0,0,M132/1.5)</f>
        <v>0</v>
      </c>
      <c r="S132" s="15">
        <f>P132+Q132+R132</f>
        <v>30</v>
      </c>
    </row>
    <row r="133" spans="1:21" s="27" customFormat="1">
      <c r="A133" s="7"/>
      <c r="B133" s="8" t="s">
        <v>65</v>
      </c>
      <c r="C133" s="9"/>
      <c r="D133" s="8" t="s">
        <v>42</v>
      </c>
      <c r="E133" s="14" t="s">
        <v>23</v>
      </c>
      <c r="F133" s="11">
        <v>3</v>
      </c>
      <c r="G133" s="11" t="s">
        <v>72</v>
      </c>
      <c r="H133" s="9"/>
      <c r="I133" s="9">
        <v>1</v>
      </c>
      <c r="J133" s="9">
        <v>15</v>
      </c>
      <c r="K133" s="9">
        <f t="shared" si="80"/>
        <v>15</v>
      </c>
      <c r="L133" s="9">
        <v>30</v>
      </c>
      <c r="M133" s="9"/>
      <c r="N133" s="12">
        <f>L133/K133</f>
        <v>2</v>
      </c>
      <c r="O133" s="13">
        <f t="shared" ref="O133:O138" si="82">M133/6</f>
        <v>0</v>
      </c>
      <c r="P133" s="14"/>
      <c r="Q133" s="15">
        <f>IF(K133=0,0,L133)</f>
        <v>30</v>
      </c>
      <c r="R133" s="16">
        <f t="shared" si="81"/>
        <v>0</v>
      </c>
      <c r="S133" s="15">
        <f t="shared" ref="S133:S138" si="83">P133+Q133+R133</f>
        <v>30</v>
      </c>
    </row>
    <row r="134" spans="1:21" s="27" customFormat="1">
      <c r="A134" s="7"/>
      <c r="B134" s="8" t="s">
        <v>65</v>
      </c>
      <c r="C134" s="9"/>
      <c r="D134" s="8" t="s">
        <v>28</v>
      </c>
      <c r="E134" s="14" t="s">
        <v>115</v>
      </c>
      <c r="F134" s="24">
        <v>4</v>
      </c>
      <c r="G134" s="11" t="s">
        <v>74</v>
      </c>
      <c r="H134" s="9"/>
      <c r="I134" s="9">
        <v>1</v>
      </c>
      <c r="J134" s="9">
        <v>15</v>
      </c>
      <c r="K134" s="9">
        <f t="shared" si="80"/>
        <v>15</v>
      </c>
      <c r="L134" s="9">
        <v>30</v>
      </c>
      <c r="M134" s="9"/>
      <c r="N134" s="12">
        <f>L134/K134</f>
        <v>2</v>
      </c>
      <c r="O134" s="13">
        <f t="shared" si="82"/>
        <v>0</v>
      </c>
      <c r="P134" s="14"/>
      <c r="Q134" s="15">
        <f>IF(K134=0,0,L134)</f>
        <v>30</v>
      </c>
      <c r="R134" s="16">
        <f t="shared" si="81"/>
        <v>0</v>
      </c>
      <c r="S134" s="15">
        <f t="shared" si="83"/>
        <v>30</v>
      </c>
    </row>
    <row r="135" spans="1:21" s="27" customFormat="1">
      <c r="A135" s="7"/>
      <c r="B135" s="8" t="s">
        <v>65</v>
      </c>
      <c r="C135" s="9"/>
      <c r="D135" s="8" t="s">
        <v>49</v>
      </c>
      <c r="E135" s="14" t="s">
        <v>97</v>
      </c>
      <c r="F135" s="24">
        <v>4</v>
      </c>
      <c r="G135" s="11" t="s">
        <v>73</v>
      </c>
      <c r="H135" s="9"/>
      <c r="I135" s="9">
        <v>1</v>
      </c>
      <c r="J135" s="9">
        <v>15</v>
      </c>
      <c r="K135" s="9">
        <f t="shared" si="80"/>
        <v>15</v>
      </c>
      <c r="L135" s="9">
        <v>30</v>
      </c>
      <c r="M135" s="9"/>
      <c r="N135" s="12">
        <f>L135/K135</f>
        <v>2</v>
      </c>
      <c r="O135" s="13">
        <f t="shared" si="82"/>
        <v>0</v>
      </c>
      <c r="P135" s="14"/>
      <c r="Q135" s="15">
        <f>IF(K135=0,0,L135)</f>
        <v>30</v>
      </c>
      <c r="R135" s="16">
        <f t="shared" si="81"/>
        <v>0</v>
      </c>
      <c r="S135" s="15">
        <f t="shared" si="83"/>
        <v>30</v>
      </c>
    </row>
    <row r="136" spans="1:21" s="27" customFormat="1">
      <c r="A136" s="7" t="s">
        <v>91</v>
      </c>
      <c r="B136" s="8" t="s">
        <v>65</v>
      </c>
      <c r="C136" s="9"/>
      <c r="D136" s="8" t="s">
        <v>104</v>
      </c>
      <c r="E136" s="14" t="s">
        <v>96</v>
      </c>
      <c r="F136" s="24">
        <v>5</v>
      </c>
      <c r="G136" s="11" t="s">
        <v>36</v>
      </c>
      <c r="H136" s="9"/>
      <c r="I136" s="9">
        <v>6</v>
      </c>
      <c r="J136" s="9">
        <v>10</v>
      </c>
      <c r="K136" s="9">
        <f t="shared" si="80"/>
        <v>5</v>
      </c>
      <c r="L136" s="9"/>
      <c r="M136" s="9">
        <v>30</v>
      </c>
      <c r="N136" s="12"/>
      <c r="O136" s="13">
        <f t="shared" si="82"/>
        <v>5</v>
      </c>
      <c r="P136" s="14"/>
      <c r="Q136" s="15">
        <f t="shared" ref="Q136:Q138" si="84">IF(K136=0,0,L136)</f>
        <v>0</v>
      </c>
      <c r="R136" s="16">
        <f t="shared" si="81"/>
        <v>20</v>
      </c>
      <c r="S136" s="15">
        <f t="shared" si="83"/>
        <v>20</v>
      </c>
    </row>
    <row r="137" spans="1:21" s="27" customFormat="1">
      <c r="A137" s="7" t="s">
        <v>92</v>
      </c>
      <c r="B137" s="8" t="s">
        <v>65</v>
      </c>
      <c r="C137" s="9">
        <v>1</v>
      </c>
      <c r="D137" s="8" t="s">
        <v>44</v>
      </c>
      <c r="E137" s="14" t="s">
        <v>96</v>
      </c>
      <c r="F137" s="24">
        <v>5</v>
      </c>
      <c r="G137" s="11" t="s">
        <v>36</v>
      </c>
      <c r="H137" s="9"/>
      <c r="I137" s="9">
        <v>1</v>
      </c>
      <c r="J137" s="9">
        <v>5</v>
      </c>
      <c r="K137" s="9">
        <f t="shared" ref="K137" si="85">J137-I137+1</f>
        <v>5</v>
      </c>
      <c r="L137" s="9"/>
      <c r="M137" s="9">
        <v>30</v>
      </c>
      <c r="N137" s="12"/>
      <c r="O137" s="13">
        <f t="shared" si="82"/>
        <v>5</v>
      </c>
      <c r="P137" s="14"/>
      <c r="Q137" s="15">
        <f t="shared" si="84"/>
        <v>0</v>
      </c>
      <c r="R137" s="16">
        <f t="shared" ref="R137" si="86">IF(K137=0,0,M137/1.5)</f>
        <v>20</v>
      </c>
      <c r="S137" s="15">
        <f t="shared" si="83"/>
        <v>20</v>
      </c>
    </row>
    <row r="138" spans="1:21" s="27" customFormat="1">
      <c r="A138" s="7" t="s">
        <v>92</v>
      </c>
      <c r="B138" s="8" t="s">
        <v>65</v>
      </c>
      <c r="C138" s="9">
        <v>2</v>
      </c>
      <c r="D138" s="8" t="s">
        <v>44</v>
      </c>
      <c r="E138" s="14" t="s">
        <v>96</v>
      </c>
      <c r="F138" s="24">
        <v>5</v>
      </c>
      <c r="G138" s="11" t="s">
        <v>37</v>
      </c>
      <c r="H138" s="9"/>
      <c r="I138" s="9">
        <v>1</v>
      </c>
      <c r="J138" s="9">
        <v>5</v>
      </c>
      <c r="K138" s="9">
        <f t="shared" si="80"/>
        <v>5</v>
      </c>
      <c r="L138" s="9"/>
      <c r="M138" s="9">
        <v>30</v>
      </c>
      <c r="N138" s="12"/>
      <c r="O138" s="13">
        <f t="shared" si="82"/>
        <v>5</v>
      </c>
      <c r="P138" s="14"/>
      <c r="Q138" s="15">
        <f t="shared" si="84"/>
        <v>0</v>
      </c>
      <c r="R138" s="16">
        <f t="shared" si="81"/>
        <v>20</v>
      </c>
      <c r="S138" s="15">
        <f t="shared" si="83"/>
        <v>20</v>
      </c>
    </row>
    <row r="139" spans="1:21" s="27" customFormat="1">
      <c r="A139" s="7"/>
      <c r="B139" s="8"/>
      <c r="C139" s="9"/>
      <c r="D139" s="8"/>
      <c r="E139" s="14"/>
      <c r="F139" s="24"/>
      <c r="G139" s="11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5" t="s">
        <v>107</v>
      </c>
      <c r="S139" s="15">
        <f>SUM(S132:S138)</f>
        <v>180</v>
      </c>
      <c r="T139" s="55"/>
      <c r="U139" s="56"/>
    </row>
    <row r="140" spans="1:21" s="27" customFormat="1">
      <c r="A140" s="70"/>
      <c r="B140" s="71"/>
      <c r="C140" s="72"/>
      <c r="D140" s="73"/>
      <c r="E140" s="74"/>
      <c r="F140" s="75"/>
      <c r="G140" s="75"/>
      <c r="H140" s="72"/>
      <c r="I140" s="72"/>
      <c r="J140" s="72"/>
      <c r="K140" s="72"/>
      <c r="L140" s="72"/>
      <c r="M140" s="72"/>
      <c r="N140" s="76"/>
      <c r="O140" s="77"/>
      <c r="P140" s="74"/>
      <c r="Q140" s="78"/>
      <c r="R140" s="78"/>
      <c r="S140" s="78"/>
      <c r="T140" s="79"/>
      <c r="U140" s="80"/>
    </row>
    <row r="141" spans="1:21" s="28" customFormat="1" ht="25.5">
      <c r="A141" s="3" t="s">
        <v>15</v>
      </c>
      <c r="B141" s="3" t="s">
        <v>16</v>
      </c>
      <c r="C141" s="4" t="s">
        <v>0</v>
      </c>
      <c r="D141" s="3" t="s">
        <v>17</v>
      </c>
      <c r="E141" s="3" t="s">
        <v>18</v>
      </c>
      <c r="F141" s="3" t="s">
        <v>19</v>
      </c>
      <c r="G141" s="3" t="s">
        <v>20</v>
      </c>
      <c r="H141" s="4" t="s">
        <v>1</v>
      </c>
      <c r="I141" s="3" t="s">
        <v>21</v>
      </c>
      <c r="J141" s="3" t="s">
        <v>22</v>
      </c>
      <c r="K141" s="4" t="s">
        <v>2</v>
      </c>
      <c r="L141" s="3" t="s">
        <v>33</v>
      </c>
      <c r="M141" s="3" t="s">
        <v>34</v>
      </c>
      <c r="N141" s="5" t="s">
        <v>3</v>
      </c>
      <c r="O141" s="5" t="s">
        <v>4</v>
      </c>
      <c r="P141" s="4" t="s">
        <v>32</v>
      </c>
      <c r="Q141" s="3" t="s">
        <v>5</v>
      </c>
      <c r="R141" s="3" t="s">
        <v>6</v>
      </c>
      <c r="S141" s="6" t="s">
        <v>7</v>
      </c>
      <c r="T141" s="53" t="s">
        <v>105</v>
      </c>
      <c r="U141" s="54" t="s">
        <v>106</v>
      </c>
    </row>
    <row r="142" spans="1:21" s="27" customFormat="1">
      <c r="A142" s="7"/>
      <c r="B142" s="8" t="s">
        <v>66</v>
      </c>
      <c r="C142" s="9"/>
      <c r="D142" s="8" t="s">
        <v>42</v>
      </c>
      <c r="E142" s="14" t="s">
        <v>23</v>
      </c>
      <c r="F142" s="11">
        <v>3</v>
      </c>
      <c r="G142" s="11" t="s">
        <v>74</v>
      </c>
      <c r="H142" s="9"/>
      <c r="I142" s="9">
        <v>1</v>
      </c>
      <c r="J142" s="9">
        <v>15</v>
      </c>
      <c r="K142" s="9">
        <f t="shared" ref="K142:K148" si="87"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 t="shared" ref="R142:R148" si="88">IF(K142=0,0,M142/1.5)</f>
        <v>0</v>
      </c>
      <c r="S142" s="15">
        <f>P142+Q142+R142</f>
        <v>30</v>
      </c>
    </row>
    <row r="143" spans="1:21" s="27" customFormat="1">
      <c r="A143" s="7"/>
      <c r="B143" s="8" t="s">
        <v>66</v>
      </c>
      <c r="C143" s="9"/>
      <c r="D143" s="8" t="s">
        <v>59</v>
      </c>
      <c r="E143" s="14" t="s">
        <v>113</v>
      </c>
      <c r="F143" s="11">
        <v>5</v>
      </c>
      <c r="G143" s="11" t="s">
        <v>74</v>
      </c>
      <c r="H143" s="9"/>
      <c r="I143" s="9">
        <v>1</v>
      </c>
      <c r="J143" s="9">
        <v>15</v>
      </c>
      <c r="K143" s="9">
        <f t="shared" si="87"/>
        <v>15</v>
      </c>
      <c r="L143" s="9">
        <v>30</v>
      </c>
      <c r="M143" s="9"/>
      <c r="N143" s="12">
        <f>L143/K143</f>
        <v>2</v>
      </c>
      <c r="O143" s="13">
        <f t="shared" ref="O143:O148" si="89">M143/6</f>
        <v>0</v>
      </c>
      <c r="P143" s="14"/>
      <c r="Q143" s="15">
        <f>IF(K143=0,0,L143)</f>
        <v>30</v>
      </c>
      <c r="R143" s="16">
        <f t="shared" si="88"/>
        <v>0</v>
      </c>
      <c r="S143" s="15">
        <f>P143+Q143+R143</f>
        <v>30</v>
      </c>
    </row>
    <row r="144" spans="1:21" s="27" customFormat="1">
      <c r="A144" s="7"/>
      <c r="B144" s="8" t="s">
        <v>66</v>
      </c>
      <c r="C144" s="9"/>
      <c r="D144" s="8" t="s">
        <v>28</v>
      </c>
      <c r="E144" s="14" t="s">
        <v>115</v>
      </c>
      <c r="F144" s="24">
        <v>5</v>
      </c>
      <c r="G144" s="11" t="s">
        <v>73</v>
      </c>
      <c r="H144" s="9"/>
      <c r="I144" s="9">
        <v>1</v>
      </c>
      <c r="J144" s="9">
        <v>15</v>
      </c>
      <c r="K144" s="9">
        <f t="shared" si="87"/>
        <v>15</v>
      </c>
      <c r="L144" s="9">
        <v>30</v>
      </c>
      <c r="M144" s="9"/>
      <c r="N144" s="12">
        <f>L144/K144</f>
        <v>2</v>
      </c>
      <c r="O144" s="13">
        <f t="shared" si="89"/>
        <v>0</v>
      </c>
      <c r="P144" s="14"/>
      <c r="Q144" s="15">
        <f>IF(K144=0,0,L144)</f>
        <v>30</v>
      </c>
      <c r="R144" s="16">
        <f t="shared" si="88"/>
        <v>0</v>
      </c>
      <c r="S144" s="15">
        <f t="shared" ref="S144:S148" si="90">P144+Q144+R144</f>
        <v>30</v>
      </c>
    </row>
    <row r="145" spans="1:29" s="27" customFormat="1">
      <c r="A145" s="7"/>
      <c r="B145" s="8" t="s">
        <v>66</v>
      </c>
      <c r="C145" s="9"/>
      <c r="D145" s="8" t="s">
        <v>49</v>
      </c>
      <c r="E145" s="14" t="s">
        <v>97</v>
      </c>
      <c r="F145" s="24">
        <v>5</v>
      </c>
      <c r="G145" s="11" t="s">
        <v>72</v>
      </c>
      <c r="H145" s="9"/>
      <c r="I145" s="9">
        <v>1</v>
      </c>
      <c r="J145" s="9">
        <v>15</v>
      </c>
      <c r="K145" s="9">
        <f t="shared" si="87"/>
        <v>15</v>
      </c>
      <c r="L145" s="9">
        <v>30</v>
      </c>
      <c r="M145" s="9"/>
      <c r="N145" s="12">
        <f>L145/K145</f>
        <v>2</v>
      </c>
      <c r="O145" s="13">
        <f t="shared" si="89"/>
        <v>0</v>
      </c>
      <c r="P145" s="14"/>
      <c r="Q145" s="15">
        <f>IF(K145=0,0,L145)</f>
        <v>30</v>
      </c>
      <c r="R145" s="16">
        <f t="shared" si="88"/>
        <v>0</v>
      </c>
      <c r="S145" s="15">
        <f t="shared" si="90"/>
        <v>30</v>
      </c>
    </row>
    <row r="146" spans="1:29" s="27" customFormat="1">
      <c r="A146" s="7" t="s">
        <v>91</v>
      </c>
      <c r="B146" s="8" t="s">
        <v>66</v>
      </c>
      <c r="C146" s="9"/>
      <c r="D146" s="8" t="s">
        <v>104</v>
      </c>
      <c r="E146" s="14" t="s">
        <v>96</v>
      </c>
      <c r="F146" s="24">
        <v>6</v>
      </c>
      <c r="G146" s="11" t="s">
        <v>36</v>
      </c>
      <c r="H146" s="9"/>
      <c r="I146" s="9">
        <v>6</v>
      </c>
      <c r="J146" s="9">
        <v>10</v>
      </c>
      <c r="K146" s="9">
        <f t="shared" si="87"/>
        <v>5</v>
      </c>
      <c r="L146" s="9"/>
      <c r="M146" s="9">
        <v>30</v>
      </c>
      <c r="N146" s="12"/>
      <c r="O146" s="13">
        <f t="shared" si="89"/>
        <v>5</v>
      </c>
      <c r="P146" s="14"/>
      <c r="Q146" s="15"/>
      <c r="R146" s="16">
        <f t="shared" si="88"/>
        <v>20</v>
      </c>
      <c r="S146" s="15">
        <f t="shared" si="90"/>
        <v>20</v>
      </c>
    </row>
    <row r="147" spans="1:29" s="27" customFormat="1">
      <c r="A147" s="7" t="s">
        <v>92</v>
      </c>
      <c r="B147" s="8" t="s">
        <v>66</v>
      </c>
      <c r="C147" s="9">
        <v>1</v>
      </c>
      <c r="D147" s="8" t="s">
        <v>31</v>
      </c>
      <c r="E147" s="14" t="s">
        <v>96</v>
      </c>
      <c r="F147" s="24">
        <v>6</v>
      </c>
      <c r="G147" s="11" t="s">
        <v>36</v>
      </c>
      <c r="H147" s="9"/>
      <c r="I147" s="9">
        <v>1</v>
      </c>
      <c r="J147" s="9">
        <v>5</v>
      </c>
      <c r="K147" s="9">
        <f t="shared" si="87"/>
        <v>5</v>
      </c>
      <c r="L147" s="9"/>
      <c r="M147" s="9">
        <v>30</v>
      </c>
      <c r="N147" s="12"/>
      <c r="O147" s="13">
        <f t="shared" si="89"/>
        <v>5</v>
      </c>
      <c r="P147" s="14"/>
      <c r="Q147" s="15"/>
      <c r="R147" s="16">
        <f t="shared" si="88"/>
        <v>20</v>
      </c>
      <c r="S147" s="15">
        <f t="shared" si="90"/>
        <v>20</v>
      </c>
    </row>
    <row r="148" spans="1:29" s="27" customFormat="1">
      <c r="A148" s="7" t="s">
        <v>92</v>
      </c>
      <c r="B148" s="8" t="s">
        <v>66</v>
      </c>
      <c r="C148" s="9">
        <v>2</v>
      </c>
      <c r="D148" s="8" t="s">
        <v>40</v>
      </c>
      <c r="E148" s="14" t="s">
        <v>96</v>
      </c>
      <c r="F148" s="24">
        <v>6</v>
      </c>
      <c r="G148" s="11" t="s">
        <v>37</v>
      </c>
      <c r="H148" s="9"/>
      <c r="I148" s="9">
        <v>1</v>
      </c>
      <c r="J148" s="9">
        <v>5</v>
      </c>
      <c r="K148" s="9">
        <f t="shared" si="87"/>
        <v>5</v>
      </c>
      <c r="L148" s="9"/>
      <c r="M148" s="9">
        <v>30</v>
      </c>
      <c r="N148" s="12"/>
      <c r="O148" s="13">
        <f t="shared" si="89"/>
        <v>5</v>
      </c>
      <c r="P148" s="14"/>
      <c r="Q148" s="15"/>
      <c r="R148" s="16">
        <f t="shared" si="88"/>
        <v>20</v>
      </c>
      <c r="S148" s="15">
        <f t="shared" si="90"/>
        <v>20</v>
      </c>
    </row>
    <row r="149" spans="1:29" s="27" customFormat="1">
      <c r="A149" s="7"/>
      <c r="B149" s="8"/>
      <c r="C149" s="9"/>
      <c r="D149" s="8"/>
      <c r="E149" s="14"/>
      <c r="F149" s="24"/>
      <c r="G149" s="11"/>
      <c r="H149" s="9"/>
      <c r="I149" s="9"/>
      <c r="J149" s="9"/>
      <c r="K149" s="9"/>
      <c r="L149" s="9"/>
      <c r="M149" s="9"/>
      <c r="N149" s="12"/>
      <c r="O149" s="13"/>
      <c r="P149" s="14"/>
      <c r="Q149" s="15"/>
      <c r="R149" s="15" t="s">
        <v>107</v>
      </c>
      <c r="S149" s="15">
        <f>SUM(S142:S148)</f>
        <v>180</v>
      </c>
      <c r="T149" s="55"/>
      <c r="U149" s="56"/>
    </row>
    <row r="150" spans="1:29" s="27" customFormat="1">
      <c r="A150" s="70"/>
      <c r="B150" s="71"/>
      <c r="C150" s="72"/>
      <c r="D150" s="73"/>
      <c r="E150" s="74"/>
      <c r="F150" s="75"/>
      <c r="G150" s="75"/>
      <c r="H150" s="72"/>
      <c r="I150" s="72"/>
      <c r="J150" s="72"/>
      <c r="K150" s="72"/>
      <c r="L150" s="72"/>
      <c r="M150" s="72"/>
      <c r="N150" s="76"/>
      <c r="O150" s="77"/>
      <c r="P150" s="74"/>
      <c r="Q150" s="78"/>
      <c r="R150" s="78"/>
      <c r="S150" s="78"/>
      <c r="T150" s="79"/>
      <c r="U150" s="80"/>
    </row>
    <row r="151" spans="1:29" s="28" customFormat="1" ht="25.5">
      <c r="A151" s="3" t="s">
        <v>15</v>
      </c>
      <c r="B151" s="3" t="s">
        <v>16</v>
      </c>
      <c r="C151" s="4" t="s">
        <v>0</v>
      </c>
      <c r="D151" s="3" t="s">
        <v>17</v>
      </c>
      <c r="E151" s="3" t="s">
        <v>18</v>
      </c>
      <c r="F151" s="3" t="s">
        <v>19</v>
      </c>
      <c r="G151" s="3" t="s">
        <v>20</v>
      </c>
      <c r="H151" s="4" t="s">
        <v>1</v>
      </c>
      <c r="I151" s="3" t="s">
        <v>21</v>
      </c>
      <c r="J151" s="3" t="s">
        <v>22</v>
      </c>
      <c r="K151" s="4" t="s">
        <v>2</v>
      </c>
      <c r="L151" s="3" t="s">
        <v>33</v>
      </c>
      <c r="M151" s="3" t="s">
        <v>34</v>
      </c>
      <c r="N151" s="5" t="s">
        <v>3</v>
      </c>
      <c r="O151" s="5" t="s">
        <v>4</v>
      </c>
      <c r="P151" s="4" t="s">
        <v>32</v>
      </c>
      <c r="Q151" s="3" t="s">
        <v>5</v>
      </c>
      <c r="R151" s="3" t="s">
        <v>6</v>
      </c>
      <c r="S151" s="6" t="s">
        <v>7</v>
      </c>
      <c r="T151" s="53" t="s">
        <v>105</v>
      </c>
      <c r="U151" s="54" t="s">
        <v>106</v>
      </c>
    </row>
    <row r="152" spans="1:29" s="27" customFormat="1">
      <c r="A152" s="10"/>
      <c r="B152" s="8" t="s">
        <v>67</v>
      </c>
      <c r="D152" s="8" t="s">
        <v>59</v>
      </c>
      <c r="E152" s="14" t="s">
        <v>113</v>
      </c>
      <c r="F152" s="11">
        <v>3</v>
      </c>
      <c r="G152" s="89" t="s">
        <v>72</v>
      </c>
      <c r="H152" s="9"/>
      <c r="I152" s="9">
        <v>1</v>
      </c>
      <c r="J152" s="9">
        <v>15</v>
      </c>
      <c r="K152" s="9">
        <f t="shared" ref="K152:K158" si="91"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</row>
    <row r="153" spans="1:29" s="27" customFormat="1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89" t="s">
        <v>73</v>
      </c>
      <c r="H153" s="9"/>
      <c r="I153" s="9">
        <v>1</v>
      </c>
      <c r="J153" s="9">
        <v>15</v>
      </c>
      <c r="K153" s="9">
        <f t="shared" si="91"/>
        <v>15</v>
      </c>
      <c r="L153" s="9">
        <v>30</v>
      </c>
      <c r="M153" s="9"/>
      <c r="N153" s="12">
        <f>L153/K153</f>
        <v>2</v>
      </c>
      <c r="O153" s="13">
        <f t="shared" ref="O153:O158" si="92"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 t="shared" ref="S153:S186" si="93">P153+Q153+R153</f>
        <v>30</v>
      </c>
      <c r="U153" s="7"/>
      <c r="V153" s="11"/>
      <c r="W153" s="11"/>
      <c r="X153" s="9"/>
      <c r="Y153" s="9"/>
      <c r="Z153" s="9"/>
      <c r="AA153" s="9"/>
      <c r="AB153" s="9"/>
      <c r="AC153" s="9"/>
    </row>
    <row r="154" spans="1:29" s="27" customFormat="1">
      <c r="A154" s="7"/>
      <c r="B154" s="8" t="s">
        <v>67</v>
      </c>
      <c r="C154" s="9"/>
      <c r="D154" s="8" t="s">
        <v>28</v>
      </c>
      <c r="E154" s="14" t="s">
        <v>115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 t="shared" si="91"/>
        <v>15</v>
      </c>
      <c r="L154" s="9">
        <v>30</v>
      </c>
      <c r="M154" s="9"/>
      <c r="N154" s="12"/>
      <c r="O154" s="13">
        <f t="shared" si="92"/>
        <v>0</v>
      </c>
      <c r="P154" s="14"/>
      <c r="Q154" s="15">
        <f>IF(K154=0,0,L154)</f>
        <v>30</v>
      </c>
      <c r="R154" s="16"/>
      <c r="S154" s="15">
        <f t="shared" si="93"/>
        <v>30</v>
      </c>
    </row>
    <row r="155" spans="1:29" s="27" customFormat="1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 t="shared" si="91"/>
        <v>15</v>
      </c>
      <c r="L155" s="9">
        <v>30</v>
      </c>
      <c r="M155" s="9"/>
      <c r="N155" s="12">
        <f>L155/K155</f>
        <v>2</v>
      </c>
      <c r="O155" s="13">
        <f t="shared" si="92"/>
        <v>0</v>
      </c>
      <c r="P155" s="14"/>
      <c r="Q155" s="15">
        <f>IF(K155=0,0,L155)</f>
        <v>30</v>
      </c>
      <c r="R155" s="16">
        <f>IF(K155=0,0,M155/1.5)</f>
        <v>0</v>
      </c>
      <c r="S155" s="15">
        <f t="shared" si="93"/>
        <v>30</v>
      </c>
    </row>
    <row r="156" spans="1:29" s="27" customFormat="1">
      <c r="A156" s="7" t="s">
        <v>91</v>
      </c>
      <c r="B156" s="8" t="s">
        <v>67</v>
      </c>
      <c r="C156" s="9"/>
      <c r="D156" s="8" t="s">
        <v>104</v>
      </c>
      <c r="E156" s="14" t="s">
        <v>96</v>
      </c>
      <c r="F156" s="24">
        <v>7</v>
      </c>
      <c r="G156" s="11" t="s">
        <v>36</v>
      </c>
      <c r="H156" s="9"/>
      <c r="I156" s="9">
        <v>6</v>
      </c>
      <c r="J156" s="9">
        <v>10</v>
      </c>
      <c r="K156" s="9">
        <f t="shared" si="91"/>
        <v>5</v>
      </c>
      <c r="L156" s="9"/>
      <c r="M156" s="9">
        <v>30</v>
      </c>
      <c r="N156" s="12"/>
      <c r="O156" s="13">
        <f t="shared" si="92"/>
        <v>5</v>
      </c>
      <c r="P156" s="14"/>
      <c r="Q156" s="15"/>
      <c r="R156" s="16">
        <f>IF(K156=0,0,M156/1.5)</f>
        <v>20</v>
      </c>
      <c r="S156" s="15">
        <f t="shared" si="93"/>
        <v>20</v>
      </c>
    </row>
    <row r="157" spans="1:29" s="27" customFormat="1">
      <c r="A157" s="7" t="s">
        <v>92</v>
      </c>
      <c r="B157" s="8" t="s">
        <v>67</v>
      </c>
      <c r="C157" s="9">
        <v>1</v>
      </c>
      <c r="D157" s="8" t="s">
        <v>40</v>
      </c>
      <c r="E157" s="14" t="s">
        <v>96</v>
      </c>
      <c r="F157" s="24">
        <v>7</v>
      </c>
      <c r="G157" s="11" t="s">
        <v>36</v>
      </c>
      <c r="H157" s="9"/>
      <c r="I157" s="9">
        <v>1</v>
      </c>
      <c r="J157" s="9">
        <v>5</v>
      </c>
      <c r="K157" s="9">
        <f t="shared" si="91"/>
        <v>5</v>
      </c>
      <c r="L157" s="9"/>
      <c r="M157" s="9">
        <v>30</v>
      </c>
      <c r="N157" s="12"/>
      <c r="O157" s="13">
        <f t="shared" si="92"/>
        <v>5</v>
      </c>
      <c r="P157" s="14"/>
      <c r="Q157" s="15"/>
      <c r="R157" s="16">
        <f>IF(K157=0,0,M157/1.5)</f>
        <v>20</v>
      </c>
      <c r="S157" s="15">
        <f t="shared" si="93"/>
        <v>20</v>
      </c>
    </row>
    <row r="158" spans="1:29" s="27" customFormat="1">
      <c r="A158" s="7" t="s">
        <v>92</v>
      </c>
      <c r="B158" s="8" t="s">
        <v>67</v>
      </c>
      <c r="C158" s="9">
        <v>2</v>
      </c>
      <c r="D158" s="8" t="s">
        <v>40</v>
      </c>
      <c r="E158" s="14" t="s">
        <v>96</v>
      </c>
      <c r="F158" s="24">
        <v>7</v>
      </c>
      <c r="G158" s="11" t="s">
        <v>37</v>
      </c>
      <c r="H158" s="9"/>
      <c r="I158" s="9">
        <v>1</v>
      </c>
      <c r="J158" s="9">
        <v>5</v>
      </c>
      <c r="K158" s="9">
        <f t="shared" si="91"/>
        <v>5</v>
      </c>
      <c r="L158" s="9"/>
      <c r="M158" s="9">
        <v>30</v>
      </c>
      <c r="N158" s="12"/>
      <c r="O158" s="13">
        <f t="shared" si="92"/>
        <v>5</v>
      </c>
      <c r="P158" s="14"/>
      <c r="Q158" s="15"/>
      <c r="R158" s="16">
        <f>IF(K158=0,0,M158/1.5)</f>
        <v>20</v>
      </c>
      <c r="S158" s="15">
        <f t="shared" si="93"/>
        <v>20</v>
      </c>
    </row>
    <row r="159" spans="1:29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SUM(S152:S158)</f>
        <v>180</v>
      </c>
      <c r="T159" s="55"/>
      <c r="U159" s="56"/>
    </row>
    <row r="160" spans="1:29" s="27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1" s="28" customFormat="1" ht="25.5">
      <c r="A161" s="3" t="s">
        <v>15</v>
      </c>
      <c r="B161" s="3" t="s">
        <v>16</v>
      </c>
      <c r="C161" s="4" t="s">
        <v>0</v>
      </c>
      <c r="D161" s="3" t="s">
        <v>17</v>
      </c>
      <c r="E161" s="3" t="s">
        <v>18</v>
      </c>
      <c r="F161" s="3" t="s">
        <v>19</v>
      </c>
      <c r="G161" s="3" t="s">
        <v>20</v>
      </c>
      <c r="H161" s="4" t="s">
        <v>1</v>
      </c>
      <c r="I161" s="3" t="s">
        <v>21</v>
      </c>
      <c r="J161" s="3" t="s">
        <v>22</v>
      </c>
      <c r="K161" s="4" t="s">
        <v>2</v>
      </c>
      <c r="L161" s="3" t="s">
        <v>33</v>
      </c>
      <c r="M161" s="3" t="s">
        <v>34</v>
      </c>
      <c r="N161" s="5" t="s">
        <v>3</v>
      </c>
      <c r="O161" s="5" t="s">
        <v>4</v>
      </c>
      <c r="P161" s="4" t="s">
        <v>32</v>
      </c>
      <c r="Q161" s="3" t="s">
        <v>5</v>
      </c>
      <c r="R161" s="3" t="s">
        <v>6</v>
      </c>
      <c r="S161" s="6" t="s">
        <v>7</v>
      </c>
      <c r="T161" s="53" t="s">
        <v>105</v>
      </c>
      <c r="U161" s="54" t="s">
        <v>106</v>
      </c>
    </row>
    <row r="162" spans="1:21" s="27" customFormat="1">
      <c r="A162" s="7" t="s">
        <v>92</v>
      </c>
      <c r="B162" s="8" t="s">
        <v>61</v>
      </c>
      <c r="C162" s="9">
        <v>2</v>
      </c>
      <c r="D162" s="8" t="s">
        <v>44</v>
      </c>
      <c r="E162" s="14" t="s">
        <v>98</v>
      </c>
      <c r="F162" s="24">
        <v>2</v>
      </c>
      <c r="G162" s="11" t="s">
        <v>37</v>
      </c>
      <c r="H162" s="9"/>
      <c r="I162" s="9">
        <v>2</v>
      </c>
      <c r="J162" s="9">
        <v>6</v>
      </c>
      <c r="K162" s="9">
        <f t="shared" ref="K162" si="94">J162-I162+1</f>
        <v>5</v>
      </c>
      <c r="L162" s="9"/>
      <c r="M162" s="9">
        <v>30</v>
      </c>
      <c r="N162" s="12"/>
      <c r="O162" s="13">
        <f>M162/6</f>
        <v>5</v>
      </c>
      <c r="P162" s="14"/>
      <c r="Q162" s="15">
        <f>IF(K162=0,0,L162)</f>
        <v>0</v>
      </c>
      <c r="R162" s="16">
        <f>IF(K162=0,0,M162/1.5)</f>
        <v>20</v>
      </c>
      <c r="S162" s="15">
        <f t="shared" si="93"/>
        <v>20</v>
      </c>
    </row>
    <row r="163" spans="1:21" s="40" customFormat="1">
      <c r="A163" s="105" t="s">
        <v>91</v>
      </c>
      <c r="B163" s="38" t="s">
        <v>61</v>
      </c>
      <c r="C163" s="39">
        <v>1</v>
      </c>
      <c r="D163" s="38" t="s">
        <v>104</v>
      </c>
      <c r="E163" s="40" t="s">
        <v>99</v>
      </c>
      <c r="F163" s="39">
        <v>3</v>
      </c>
      <c r="G163" s="41" t="s">
        <v>37</v>
      </c>
      <c r="H163" s="39"/>
      <c r="I163" s="39">
        <v>2</v>
      </c>
      <c r="J163" s="39">
        <v>6</v>
      </c>
      <c r="K163" s="39">
        <f t="shared" ref="K163" si="95">J163-I163+1</f>
        <v>5</v>
      </c>
      <c r="L163" s="39"/>
      <c r="M163" s="39">
        <v>30</v>
      </c>
      <c r="N163" s="42"/>
      <c r="O163" s="43">
        <f t="shared" ref="O163:O186" si="96">M163/6</f>
        <v>5</v>
      </c>
      <c r="Q163" s="44">
        <f t="shared" ref="Q163:Q172" si="97">IF(K163=0,0,L163)</f>
        <v>0</v>
      </c>
      <c r="R163" s="106">
        <f t="shared" ref="R163:R172" si="98">IF(K163=0,0,M163/1.5)</f>
        <v>20</v>
      </c>
      <c r="S163" s="44">
        <f t="shared" si="93"/>
        <v>20</v>
      </c>
    </row>
    <row r="164" spans="1:21" s="27" customFormat="1">
      <c r="A164" s="7" t="s">
        <v>92</v>
      </c>
      <c r="B164" s="8" t="s">
        <v>61</v>
      </c>
      <c r="C164" s="9">
        <v>1</v>
      </c>
      <c r="D164" s="8" t="s">
        <v>44</v>
      </c>
      <c r="E164" s="14" t="s">
        <v>98</v>
      </c>
      <c r="F164" s="24">
        <v>2</v>
      </c>
      <c r="G164" s="11" t="s">
        <v>36</v>
      </c>
      <c r="H164" s="9"/>
      <c r="I164" s="9">
        <v>2</v>
      </c>
      <c r="J164" s="9">
        <v>6</v>
      </c>
      <c r="K164" s="9">
        <f>J164-I164+1</f>
        <v>5</v>
      </c>
      <c r="L164" s="9"/>
      <c r="M164" s="9">
        <v>30</v>
      </c>
      <c r="N164" s="12"/>
      <c r="O164" s="13">
        <f t="shared" si="96"/>
        <v>5</v>
      </c>
      <c r="P164" s="14"/>
      <c r="Q164" s="15">
        <f t="shared" si="97"/>
        <v>0</v>
      </c>
      <c r="R164" s="16">
        <f t="shared" si="98"/>
        <v>20</v>
      </c>
      <c r="S164" s="15">
        <f t="shared" si="93"/>
        <v>20</v>
      </c>
    </row>
    <row r="165" spans="1:21" s="27" customFormat="1">
      <c r="A165" s="7"/>
      <c r="B165" s="8"/>
      <c r="C165" s="9"/>
      <c r="D165" s="8"/>
      <c r="E165" s="14"/>
      <c r="F165" s="24"/>
      <c r="G165" s="11"/>
      <c r="H165" s="9"/>
      <c r="I165" s="9"/>
      <c r="J165" s="9"/>
      <c r="K165" s="9"/>
      <c r="L165" s="9"/>
      <c r="M165" s="9"/>
      <c r="N165" s="12"/>
      <c r="O165" s="13"/>
      <c r="P165" s="14"/>
      <c r="Q165" s="15"/>
      <c r="R165" s="15" t="s">
        <v>107</v>
      </c>
      <c r="S165" s="15">
        <f>SUM(S162:S164)</f>
        <v>60</v>
      </c>
      <c r="T165" s="55"/>
      <c r="U165" s="56"/>
    </row>
    <row r="166" spans="1:21" s="27" customFormat="1">
      <c r="A166" s="70"/>
      <c r="B166" s="71"/>
      <c r="C166" s="72"/>
      <c r="D166" s="73"/>
      <c r="E166" s="74"/>
      <c r="F166" s="75"/>
      <c r="G166" s="75"/>
      <c r="H166" s="72"/>
      <c r="I166" s="72"/>
      <c r="J166" s="72"/>
      <c r="K166" s="72"/>
      <c r="L166" s="72"/>
      <c r="M166" s="72"/>
      <c r="N166" s="76"/>
      <c r="O166" s="77"/>
      <c r="P166" s="74"/>
      <c r="Q166" s="78"/>
      <c r="R166" s="78"/>
      <c r="S166" s="78"/>
      <c r="T166" s="79"/>
      <c r="U166" s="80"/>
    </row>
    <row r="167" spans="1:21" s="27" customFormat="1">
      <c r="A167" s="7"/>
      <c r="B167" s="8"/>
      <c r="C167" s="9"/>
      <c r="D167" s="8"/>
      <c r="E167" s="14"/>
      <c r="F167" s="24"/>
      <c r="G167" s="2"/>
      <c r="H167" s="9"/>
      <c r="I167" s="9"/>
      <c r="J167" s="9"/>
      <c r="K167" s="9"/>
      <c r="L167" s="9"/>
      <c r="M167" s="9"/>
      <c r="N167" s="12"/>
      <c r="O167" s="13"/>
      <c r="P167" s="14"/>
      <c r="Q167" s="15"/>
      <c r="R167" s="16"/>
      <c r="S167" s="15"/>
      <c r="T167" s="55"/>
      <c r="U167" s="56"/>
    </row>
    <row r="168" spans="1:21" s="27" customFormat="1">
      <c r="A168" s="7"/>
      <c r="B168" s="8"/>
      <c r="C168" s="9"/>
      <c r="D168" s="8"/>
      <c r="E168" s="14"/>
      <c r="F168" s="24"/>
      <c r="G168" s="11"/>
      <c r="H168" s="9"/>
      <c r="I168" s="9"/>
      <c r="J168" s="9"/>
      <c r="K168" s="9"/>
      <c r="L168" s="9"/>
      <c r="M168" s="9"/>
      <c r="N168" s="12"/>
      <c r="O168" s="13"/>
      <c r="P168" s="14"/>
      <c r="Q168" s="15"/>
      <c r="R168" s="16"/>
      <c r="S168" s="15"/>
      <c r="T168" s="55"/>
      <c r="U168" s="56"/>
    </row>
    <row r="169" spans="1:21" s="28" customFormat="1" ht="25.5">
      <c r="A169" s="3" t="s">
        <v>15</v>
      </c>
      <c r="B169" s="3" t="s">
        <v>16</v>
      </c>
      <c r="C169" s="4" t="s">
        <v>0</v>
      </c>
      <c r="D169" s="3" t="s">
        <v>17</v>
      </c>
      <c r="E169" s="3" t="s">
        <v>18</v>
      </c>
      <c r="F169" s="3" t="s">
        <v>19</v>
      </c>
      <c r="G169" s="3" t="s">
        <v>20</v>
      </c>
      <c r="H169" s="4" t="s">
        <v>1</v>
      </c>
      <c r="I169" s="3" t="s">
        <v>21</v>
      </c>
      <c r="J169" s="3" t="s">
        <v>22</v>
      </c>
      <c r="K169" s="4" t="s">
        <v>2</v>
      </c>
      <c r="L169" s="3" t="s">
        <v>33</v>
      </c>
      <c r="M169" s="3" t="s">
        <v>34</v>
      </c>
      <c r="N169" s="5" t="s">
        <v>3</v>
      </c>
      <c r="O169" s="5" t="s">
        <v>4</v>
      </c>
      <c r="P169" s="4" t="s">
        <v>32</v>
      </c>
      <c r="Q169" s="3" t="s">
        <v>5</v>
      </c>
      <c r="R169" s="3" t="s">
        <v>6</v>
      </c>
      <c r="S169" s="6" t="s">
        <v>7</v>
      </c>
      <c r="T169" s="53" t="s">
        <v>105</v>
      </c>
      <c r="U169" s="54" t="s">
        <v>106</v>
      </c>
    </row>
    <row r="170" spans="1:21" s="27" customFormat="1">
      <c r="A170" s="7" t="s">
        <v>92</v>
      </c>
      <c r="B170" s="8" t="s">
        <v>62</v>
      </c>
      <c r="C170" s="9">
        <v>1</v>
      </c>
      <c r="D170" s="8" t="s">
        <v>44</v>
      </c>
      <c r="E170" s="14" t="s">
        <v>98</v>
      </c>
      <c r="F170" s="24">
        <v>3</v>
      </c>
      <c r="G170" s="11" t="s">
        <v>36</v>
      </c>
      <c r="H170" s="9"/>
      <c r="I170" s="9">
        <v>2</v>
      </c>
      <c r="J170" s="9">
        <v>6</v>
      </c>
      <c r="K170" s="9">
        <f t="shared" ref="K170" si="99">J170-I170+1</f>
        <v>5</v>
      </c>
      <c r="L170" s="9"/>
      <c r="M170" s="9">
        <v>30</v>
      </c>
      <c r="N170" s="12"/>
      <c r="O170" s="13">
        <f t="shared" si="96"/>
        <v>5</v>
      </c>
      <c r="P170" s="14"/>
      <c r="Q170" s="15">
        <f t="shared" si="97"/>
        <v>0</v>
      </c>
      <c r="R170" s="16">
        <f t="shared" si="98"/>
        <v>20</v>
      </c>
      <c r="S170" s="15">
        <f t="shared" si="93"/>
        <v>20</v>
      </c>
    </row>
    <row r="171" spans="1:21" s="27" customFormat="1">
      <c r="A171" s="7" t="s">
        <v>92</v>
      </c>
      <c r="B171" s="8" t="s">
        <v>62</v>
      </c>
      <c r="C171" s="9">
        <v>2</v>
      </c>
      <c r="D171" s="8" t="s">
        <v>44</v>
      </c>
      <c r="E171" s="14" t="s">
        <v>98</v>
      </c>
      <c r="F171" s="24">
        <v>3</v>
      </c>
      <c r="G171" s="11" t="s">
        <v>37</v>
      </c>
      <c r="H171" s="9"/>
      <c r="I171" s="9">
        <v>2</v>
      </c>
      <c r="J171" s="9">
        <v>6</v>
      </c>
      <c r="K171" s="9">
        <f t="shared" ref="K171:K186" si="100">J171-I171+1</f>
        <v>5</v>
      </c>
      <c r="L171" s="9"/>
      <c r="M171" s="9">
        <v>30</v>
      </c>
      <c r="N171" s="12"/>
      <c r="O171" s="13">
        <f t="shared" si="96"/>
        <v>5</v>
      </c>
      <c r="P171" s="14"/>
      <c r="Q171" s="15">
        <f t="shared" si="97"/>
        <v>0</v>
      </c>
      <c r="R171" s="16">
        <f t="shared" si="98"/>
        <v>20</v>
      </c>
      <c r="S171" s="15">
        <f t="shared" si="93"/>
        <v>20</v>
      </c>
    </row>
    <row r="172" spans="1:21" s="40" customFormat="1">
      <c r="A172" s="105" t="s">
        <v>91</v>
      </c>
      <c r="B172" s="38" t="s">
        <v>62</v>
      </c>
      <c r="C172" s="39"/>
      <c r="D172" s="38" t="s">
        <v>104</v>
      </c>
      <c r="E172" s="40" t="s">
        <v>99</v>
      </c>
      <c r="F172" s="39">
        <v>3</v>
      </c>
      <c r="G172" s="41" t="s">
        <v>37</v>
      </c>
      <c r="H172" s="39"/>
      <c r="I172" s="39">
        <v>2</v>
      </c>
      <c r="J172" s="39">
        <v>6</v>
      </c>
      <c r="K172" s="39">
        <f t="shared" si="100"/>
        <v>5</v>
      </c>
      <c r="L172" s="39"/>
      <c r="M172" s="39">
        <v>30</v>
      </c>
      <c r="N172" s="42"/>
      <c r="O172" s="43">
        <f t="shared" si="96"/>
        <v>5</v>
      </c>
      <c r="Q172" s="44">
        <f t="shared" si="97"/>
        <v>0</v>
      </c>
      <c r="R172" s="106">
        <f t="shared" si="98"/>
        <v>20</v>
      </c>
      <c r="S172" s="44">
        <f t="shared" si="93"/>
        <v>20</v>
      </c>
    </row>
    <row r="173" spans="1:21" s="27" customFormat="1">
      <c r="A173" s="7"/>
      <c r="B173" s="8"/>
      <c r="C173" s="9"/>
      <c r="D173" s="8"/>
      <c r="E173" s="14"/>
      <c r="F173" s="24"/>
      <c r="G173" s="11"/>
      <c r="H173" s="9"/>
      <c r="I173" s="9"/>
      <c r="J173" s="9"/>
      <c r="K173" s="9"/>
      <c r="L173" s="9"/>
      <c r="M173" s="9"/>
      <c r="N173" s="12"/>
      <c r="O173" s="13"/>
      <c r="P173" s="14"/>
      <c r="Q173" s="15"/>
      <c r="R173" s="15" t="s">
        <v>107</v>
      </c>
      <c r="S173" s="15">
        <f>SUM(S170:S172)</f>
        <v>60</v>
      </c>
      <c r="T173" s="55"/>
      <c r="U173" s="56"/>
    </row>
    <row r="174" spans="1:21" s="27" customFormat="1">
      <c r="A174" s="70"/>
      <c r="B174" s="71"/>
      <c r="C174" s="72"/>
      <c r="D174" s="73"/>
      <c r="E174" s="74"/>
      <c r="F174" s="75"/>
      <c r="G174" s="75"/>
      <c r="H174" s="72"/>
      <c r="I174" s="72"/>
      <c r="J174" s="72"/>
      <c r="K174" s="72"/>
      <c r="L174" s="72"/>
      <c r="M174" s="72"/>
      <c r="N174" s="76"/>
      <c r="O174" s="77"/>
      <c r="P174" s="74"/>
      <c r="Q174" s="78"/>
      <c r="R174" s="78"/>
      <c r="S174" s="78"/>
      <c r="T174" s="79"/>
      <c r="U174" s="80"/>
    </row>
    <row r="175" spans="1:21" s="27" customFormat="1">
      <c r="A175" s="7"/>
      <c r="B175" s="8"/>
      <c r="C175" s="9"/>
      <c r="D175" s="8"/>
      <c r="E175" s="14"/>
      <c r="F175" s="24"/>
      <c r="G175" s="2"/>
      <c r="H175" s="9"/>
      <c r="I175" s="9"/>
      <c r="J175" s="9"/>
      <c r="K175" s="9"/>
      <c r="L175" s="9"/>
      <c r="M175" s="9"/>
      <c r="N175" s="12"/>
      <c r="O175" s="13"/>
      <c r="P175" s="14"/>
      <c r="Q175" s="15"/>
      <c r="R175" s="16"/>
      <c r="S175" s="15"/>
      <c r="T175" s="55"/>
      <c r="U175" s="56"/>
    </row>
    <row r="176" spans="1:21" s="27" customFormat="1">
      <c r="A176" s="7"/>
      <c r="B176" s="8"/>
      <c r="C176" s="9"/>
      <c r="D176" s="8"/>
      <c r="E176" s="14"/>
      <c r="F176" s="24"/>
      <c r="G176" s="11"/>
      <c r="H176" s="9"/>
      <c r="I176" s="9"/>
      <c r="J176" s="9"/>
      <c r="K176" s="9"/>
      <c r="L176" s="9"/>
      <c r="M176" s="9"/>
      <c r="N176" s="12"/>
      <c r="O176" s="13"/>
      <c r="P176" s="14"/>
      <c r="Q176" s="15"/>
      <c r="R176" s="16"/>
      <c r="S176" s="15"/>
      <c r="T176" s="55"/>
      <c r="U176" s="56"/>
    </row>
    <row r="177" spans="1:22" s="28" customFormat="1" ht="25.5">
      <c r="A177" s="3" t="s">
        <v>15</v>
      </c>
      <c r="B177" s="3" t="s">
        <v>16</v>
      </c>
      <c r="C177" s="4" t="s">
        <v>0</v>
      </c>
      <c r="D177" s="3" t="s">
        <v>17</v>
      </c>
      <c r="E177" s="3" t="s">
        <v>18</v>
      </c>
      <c r="F177" s="3" t="s">
        <v>19</v>
      </c>
      <c r="G177" s="3" t="s">
        <v>20</v>
      </c>
      <c r="H177" s="4" t="s">
        <v>1</v>
      </c>
      <c r="I177" s="3" t="s">
        <v>21</v>
      </c>
      <c r="J177" s="3" t="s">
        <v>22</v>
      </c>
      <c r="K177" s="4" t="s">
        <v>2</v>
      </c>
      <c r="L177" s="3" t="s">
        <v>33</v>
      </c>
      <c r="M177" s="3" t="s">
        <v>34</v>
      </c>
      <c r="N177" s="5" t="s">
        <v>3</v>
      </c>
      <c r="O177" s="5" t="s">
        <v>4</v>
      </c>
      <c r="P177" s="4" t="s">
        <v>32</v>
      </c>
      <c r="Q177" s="3" t="s">
        <v>5</v>
      </c>
      <c r="R177" s="3" t="s">
        <v>6</v>
      </c>
      <c r="S177" s="6" t="s">
        <v>7</v>
      </c>
      <c r="T177" s="53" t="s">
        <v>105</v>
      </c>
      <c r="U177" s="54" t="s">
        <v>106</v>
      </c>
    </row>
    <row r="178" spans="1:22" s="27" customFormat="1">
      <c r="A178" s="7" t="s">
        <v>91</v>
      </c>
      <c r="B178" s="8" t="s">
        <v>69</v>
      </c>
      <c r="C178" s="9"/>
      <c r="D178" s="8" t="s">
        <v>104</v>
      </c>
      <c r="E178" s="14" t="s">
        <v>96</v>
      </c>
      <c r="F178" s="24">
        <v>5</v>
      </c>
      <c r="G178" s="11" t="s">
        <v>36</v>
      </c>
      <c r="H178" s="9"/>
      <c r="I178" s="9">
        <v>1</v>
      </c>
      <c r="J178" s="9">
        <v>5</v>
      </c>
      <c r="K178" s="9">
        <f t="shared" si="100"/>
        <v>5</v>
      </c>
      <c r="L178" s="9"/>
      <c r="M178" s="9">
        <v>30</v>
      </c>
      <c r="N178" s="12"/>
      <c r="O178" s="13">
        <f t="shared" si="96"/>
        <v>5</v>
      </c>
      <c r="P178" s="14"/>
      <c r="Q178" s="15">
        <f t="shared" ref="Q178:Q180" si="101">IF(K178=0,0,L178)</f>
        <v>0</v>
      </c>
      <c r="R178" s="16">
        <f t="shared" ref="R178:R186" si="102">IF(K178=0,0,M178/1.5)</f>
        <v>20</v>
      </c>
      <c r="S178" s="15">
        <f t="shared" si="93"/>
        <v>20</v>
      </c>
    </row>
    <row r="179" spans="1:22" s="27" customFormat="1">
      <c r="A179" s="7" t="s">
        <v>92</v>
      </c>
      <c r="B179" s="8" t="s">
        <v>69</v>
      </c>
      <c r="C179" s="9">
        <v>1</v>
      </c>
      <c r="D179" s="8" t="s">
        <v>44</v>
      </c>
      <c r="E179" s="14" t="s">
        <v>96</v>
      </c>
      <c r="F179" s="24">
        <v>5</v>
      </c>
      <c r="G179" s="11" t="s">
        <v>36</v>
      </c>
      <c r="H179" s="9"/>
      <c r="I179" s="9">
        <v>6</v>
      </c>
      <c r="J179" s="9">
        <v>10</v>
      </c>
      <c r="K179" s="9">
        <f t="shared" si="100"/>
        <v>5</v>
      </c>
      <c r="L179" s="9"/>
      <c r="M179" s="9">
        <v>30</v>
      </c>
      <c r="N179" s="12"/>
      <c r="O179" s="13">
        <f t="shared" si="96"/>
        <v>5</v>
      </c>
      <c r="P179" s="14"/>
      <c r="Q179" s="15">
        <f t="shared" si="101"/>
        <v>0</v>
      </c>
      <c r="R179" s="16">
        <f t="shared" si="102"/>
        <v>20</v>
      </c>
      <c r="S179" s="15">
        <f t="shared" si="93"/>
        <v>20</v>
      </c>
    </row>
    <row r="180" spans="1:22" s="27" customFormat="1">
      <c r="A180" s="7" t="s">
        <v>92</v>
      </c>
      <c r="B180" s="8" t="s">
        <v>69</v>
      </c>
      <c r="C180" s="9">
        <v>2</v>
      </c>
      <c r="D180" s="8" t="s">
        <v>44</v>
      </c>
      <c r="E180" s="14" t="s">
        <v>96</v>
      </c>
      <c r="F180" s="24">
        <v>5</v>
      </c>
      <c r="G180" s="11" t="s">
        <v>37</v>
      </c>
      <c r="H180" s="9"/>
      <c r="I180" s="9">
        <v>6</v>
      </c>
      <c r="J180" s="9">
        <v>10</v>
      </c>
      <c r="K180" s="9">
        <f t="shared" si="100"/>
        <v>5</v>
      </c>
      <c r="L180" s="9"/>
      <c r="M180" s="9">
        <v>30</v>
      </c>
      <c r="N180" s="12"/>
      <c r="O180" s="13">
        <f t="shared" si="96"/>
        <v>5</v>
      </c>
      <c r="P180" s="14"/>
      <c r="Q180" s="15">
        <f t="shared" si="101"/>
        <v>0</v>
      </c>
      <c r="R180" s="16">
        <f t="shared" si="102"/>
        <v>20</v>
      </c>
      <c r="S180" s="15">
        <f t="shared" si="93"/>
        <v>20</v>
      </c>
    </row>
    <row r="181" spans="1:22" s="27" customFormat="1">
      <c r="A181" s="7"/>
      <c r="B181" s="8"/>
      <c r="C181" s="9"/>
      <c r="D181" s="8"/>
      <c r="E181" s="14"/>
      <c r="F181" s="24"/>
      <c r="G181" s="11"/>
      <c r="H181" s="9"/>
      <c r="I181" s="9"/>
      <c r="J181" s="9"/>
      <c r="K181" s="9"/>
      <c r="L181" s="9"/>
      <c r="M181" s="9"/>
      <c r="N181" s="12"/>
      <c r="O181" s="13"/>
      <c r="P181" s="14"/>
      <c r="Q181" s="15"/>
      <c r="R181" s="15" t="s">
        <v>107</v>
      </c>
      <c r="S181" s="15">
        <f>SUM(S178:S180)</f>
        <v>60</v>
      </c>
      <c r="T181" s="55"/>
      <c r="U181" s="56"/>
    </row>
    <row r="182" spans="1:22" s="27" customFormat="1">
      <c r="A182" s="70"/>
      <c r="B182" s="71"/>
      <c r="C182" s="72"/>
      <c r="D182" s="73"/>
      <c r="E182" s="74"/>
      <c r="F182" s="75"/>
      <c r="G182" s="75"/>
      <c r="H182" s="72"/>
      <c r="I182" s="72"/>
      <c r="J182" s="72"/>
      <c r="K182" s="72"/>
      <c r="L182" s="72"/>
      <c r="M182" s="72"/>
      <c r="N182" s="76"/>
      <c r="O182" s="77"/>
      <c r="P182" s="74"/>
      <c r="Q182" s="78"/>
      <c r="R182" s="78"/>
      <c r="S182" s="78"/>
      <c r="T182" s="79"/>
      <c r="U182" s="80"/>
    </row>
    <row r="183" spans="1:22" s="27" customFormat="1">
      <c r="A183" s="7"/>
      <c r="B183" s="8"/>
      <c r="C183" s="9"/>
      <c r="D183" s="8"/>
      <c r="E183" s="14"/>
      <c r="F183" s="24"/>
      <c r="G183" s="2"/>
      <c r="H183" s="9"/>
      <c r="I183" s="9"/>
      <c r="J183" s="9"/>
      <c r="K183" s="9"/>
      <c r="L183" s="9"/>
      <c r="M183" s="9"/>
      <c r="N183" s="12"/>
      <c r="O183" s="13"/>
      <c r="P183" s="14"/>
      <c r="Q183" s="15"/>
      <c r="R183" s="16"/>
      <c r="S183" s="15"/>
      <c r="T183" s="55"/>
      <c r="U183" s="56"/>
    </row>
    <row r="184" spans="1:22" s="27" customFormat="1">
      <c r="A184" s="7"/>
      <c r="B184" s="8"/>
      <c r="C184" s="9"/>
      <c r="D184" s="8"/>
      <c r="E184" s="14"/>
      <c r="F184" s="24"/>
      <c r="G184" s="11"/>
      <c r="H184" s="9"/>
      <c r="I184" s="9"/>
      <c r="J184" s="9"/>
      <c r="K184" s="9"/>
      <c r="L184" s="9"/>
      <c r="M184" s="9"/>
      <c r="N184" s="12"/>
      <c r="O184" s="13"/>
      <c r="P184" s="14"/>
      <c r="Q184" s="15"/>
      <c r="R184" s="16"/>
      <c r="S184" s="15"/>
      <c r="T184" s="55"/>
      <c r="U184" s="56"/>
    </row>
    <row r="185" spans="1:22" s="28" customFormat="1" ht="25.5">
      <c r="A185" s="3" t="s">
        <v>15</v>
      </c>
      <c r="B185" s="3" t="s">
        <v>16</v>
      </c>
      <c r="C185" s="4" t="s">
        <v>0</v>
      </c>
      <c r="D185" s="3" t="s">
        <v>17</v>
      </c>
      <c r="E185" s="3" t="s">
        <v>18</v>
      </c>
      <c r="F185" s="3" t="s">
        <v>19</v>
      </c>
      <c r="G185" s="3" t="s">
        <v>20</v>
      </c>
      <c r="H185" s="4" t="s">
        <v>1</v>
      </c>
      <c r="I185" s="3" t="s">
        <v>21</v>
      </c>
      <c r="J185" s="3" t="s">
        <v>22</v>
      </c>
      <c r="K185" s="4" t="s">
        <v>2</v>
      </c>
      <c r="L185" s="3" t="s">
        <v>33</v>
      </c>
      <c r="M185" s="3" t="s">
        <v>34</v>
      </c>
      <c r="N185" s="5" t="s">
        <v>3</v>
      </c>
      <c r="O185" s="5" t="s">
        <v>4</v>
      </c>
      <c r="P185" s="4" t="s">
        <v>32</v>
      </c>
      <c r="Q185" s="3" t="s">
        <v>5</v>
      </c>
      <c r="R185" s="3" t="s">
        <v>6</v>
      </c>
      <c r="S185" s="6" t="s">
        <v>7</v>
      </c>
      <c r="T185" s="53" t="s">
        <v>105</v>
      </c>
      <c r="U185" s="54" t="s">
        <v>106</v>
      </c>
    </row>
    <row r="186" spans="1:22" s="27" customFormat="1">
      <c r="A186" s="7"/>
      <c r="B186" s="8" t="s">
        <v>100</v>
      </c>
      <c r="C186" s="9"/>
      <c r="D186" s="8" t="s">
        <v>49</v>
      </c>
      <c r="E186" s="14" t="s">
        <v>55</v>
      </c>
      <c r="F186" s="24">
        <v>2</v>
      </c>
      <c r="G186" s="11" t="s">
        <v>74</v>
      </c>
      <c r="H186" s="9"/>
      <c r="I186" s="9">
        <v>2</v>
      </c>
      <c r="J186" s="9">
        <v>16</v>
      </c>
      <c r="K186" s="9">
        <f t="shared" si="100"/>
        <v>15</v>
      </c>
      <c r="L186" s="9">
        <v>30</v>
      </c>
      <c r="M186" s="9"/>
      <c r="N186" s="12"/>
      <c r="O186" s="13">
        <f t="shared" si="96"/>
        <v>0</v>
      </c>
      <c r="P186" s="14"/>
      <c r="Q186" s="15">
        <f t="shared" ref="Q186" si="103">IF(K186=0,0,L186)</f>
        <v>30</v>
      </c>
      <c r="R186" s="16">
        <f t="shared" si="102"/>
        <v>0</v>
      </c>
      <c r="S186" s="15">
        <f t="shared" si="93"/>
        <v>30</v>
      </c>
    </row>
    <row r="187" spans="1:22" s="27" customFormat="1">
      <c r="A187" s="7"/>
      <c r="B187" s="8"/>
      <c r="C187" s="9"/>
      <c r="D187" s="8"/>
      <c r="E187" s="14"/>
      <c r="F187" s="24"/>
      <c r="G187" s="11"/>
      <c r="H187" s="9"/>
      <c r="I187" s="9"/>
      <c r="J187" s="9"/>
      <c r="K187" s="9"/>
      <c r="L187" s="9"/>
      <c r="M187" s="9"/>
      <c r="N187" s="12"/>
      <c r="O187" s="13"/>
      <c r="P187" s="14"/>
      <c r="Q187" s="15"/>
      <c r="R187" s="15" t="s">
        <v>107</v>
      </c>
      <c r="S187" s="15">
        <f>SUM(S185:S186)</f>
        <v>30</v>
      </c>
      <c r="T187" s="55"/>
      <c r="U187" s="56"/>
    </row>
    <row r="188" spans="1:22" s="27" customFormat="1">
      <c r="A188" s="70"/>
      <c r="B188" s="71"/>
      <c r="C188" s="72"/>
      <c r="D188" s="73"/>
      <c r="E188" s="74"/>
      <c r="F188" s="75"/>
      <c r="G188" s="75"/>
      <c r="H188" s="72"/>
      <c r="I188" s="72"/>
      <c r="J188" s="72"/>
      <c r="K188" s="72"/>
      <c r="L188" s="72"/>
      <c r="M188" s="72"/>
      <c r="N188" s="76"/>
      <c r="O188" s="77"/>
      <c r="P188" s="74"/>
      <c r="Q188" s="78"/>
      <c r="R188" s="78"/>
      <c r="S188" s="78"/>
      <c r="T188" s="79"/>
      <c r="U188" s="80"/>
    </row>
    <row r="189" spans="1:22" s="28" customFormat="1" ht="25.5">
      <c r="A189" s="3" t="s">
        <v>15</v>
      </c>
      <c r="B189" s="3" t="s">
        <v>16</v>
      </c>
      <c r="C189" s="4" t="s">
        <v>0</v>
      </c>
      <c r="D189" s="3" t="s">
        <v>17</v>
      </c>
      <c r="E189" s="3" t="s">
        <v>18</v>
      </c>
      <c r="F189" s="3" t="s">
        <v>19</v>
      </c>
      <c r="G189" s="3" t="s">
        <v>20</v>
      </c>
      <c r="H189" s="4" t="s">
        <v>1</v>
      </c>
      <c r="I189" s="3" t="s">
        <v>21</v>
      </c>
      <c r="J189" s="3" t="s">
        <v>22</v>
      </c>
      <c r="K189" s="4" t="s">
        <v>2</v>
      </c>
      <c r="L189" s="3" t="s">
        <v>33</v>
      </c>
      <c r="M189" s="3" t="s">
        <v>34</v>
      </c>
      <c r="N189" s="5" t="s">
        <v>3</v>
      </c>
      <c r="O189" s="5" t="s">
        <v>4</v>
      </c>
      <c r="P189" s="4" t="s">
        <v>32</v>
      </c>
      <c r="Q189" s="3" t="s">
        <v>5</v>
      </c>
      <c r="R189" s="3" t="s">
        <v>6</v>
      </c>
      <c r="S189" s="6" t="s">
        <v>7</v>
      </c>
      <c r="T189" s="53" t="s">
        <v>105</v>
      </c>
      <c r="U189" s="54" t="s">
        <v>106</v>
      </c>
    </row>
    <row r="190" spans="1:22" s="28" customFormat="1">
      <c r="A190" s="81"/>
      <c r="B190" s="8" t="s">
        <v>101</v>
      </c>
      <c r="C190" s="9"/>
      <c r="D190" s="8" t="s">
        <v>49</v>
      </c>
      <c r="E190" s="14" t="s">
        <v>55</v>
      </c>
      <c r="F190" s="24">
        <v>5</v>
      </c>
      <c r="G190" s="11" t="s">
        <v>102</v>
      </c>
      <c r="H190" s="9"/>
      <c r="I190" s="9">
        <v>2</v>
      </c>
      <c r="J190" s="9">
        <v>16</v>
      </c>
      <c r="K190" s="9">
        <f>J190-I190+1</f>
        <v>15</v>
      </c>
      <c r="L190" s="9">
        <v>30</v>
      </c>
      <c r="M190" s="9"/>
      <c r="N190" s="12"/>
      <c r="O190" s="13">
        <f>M190/6</f>
        <v>0</v>
      </c>
      <c r="P190" s="14"/>
      <c r="Q190" s="15">
        <f t="shared" ref="Q190" si="104">IF(K190=0,0,L190)</f>
        <v>30</v>
      </c>
      <c r="R190" s="16">
        <f>IF(K190=0,0,M190/1.5)</f>
        <v>0</v>
      </c>
      <c r="S190" s="15">
        <f>P190+Q190+R190</f>
        <v>30</v>
      </c>
      <c r="T190" s="27"/>
      <c r="U190" s="82"/>
      <c r="V190" s="83"/>
    </row>
    <row r="191" spans="1:22" s="28" customFormat="1">
      <c r="A191" s="81"/>
      <c r="B191" s="8"/>
      <c r="C191" s="9"/>
      <c r="D191" s="8"/>
      <c r="E191" s="14"/>
      <c r="F191" s="24"/>
      <c r="G191" s="11"/>
      <c r="H191" s="9"/>
      <c r="I191" s="9"/>
      <c r="J191" s="9"/>
      <c r="K191" s="9"/>
      <c r="L191" s="9"/>
      <c r="M191" s="9"/>
      <c r="N191" s="12"/>
      <c r="O191" s="13"/>
      <c r="P191" s="14"/>
      <c r="Q191" s="15"/>
      <c r="R191" s="15" t="s">
        <v>107</v>
      </c>
      <c r="S191" s="15">
        <f>SUM(S188:S190)</f>
        <v>30</v>
      </c>
      <c r="T191" s="27"/>
      <c r="U191" s="82"/>
      <c r="V191" s="83"/>
    </row>
    <row r="192" spans="1:22" s="27" customFormat="1">
      <c r="A192" s="70"/>
      <c r="B192" s="71"/>
      <c r="C192" s="72"/>
      <c r="D192" s="73"/>
      <c r="E192" s="74"/>
      <c r="F192" s="75"/>
      <c r="G192" s="75"/>
      <c r="H192" s="72"/>
      <c r="I192" s="72"/>
      <c r="J192" s="72"/>
      <c r="K192" s="72"/>
      <c r="L192" s="72"/>
      <c r="M192" s="72"/>
      <c r="N192" s="76"/>
      <c r="O192" s="77"/>
      <c r="P192" s="74"/>
      <c r="Q192" s="78"/>
      <c r="R192" s="78"/>
      <c r="S192" s="78"/>
      <c r="T192" s="79"/>
      <c r="U192" s="80"/>
    </row>
    <row r="193" spans="1:19" s="27" customFormat="1">
      <c r="A193" s="7"/>
    </row>
    <row r="194" spans="1:19" s="69" customFormat="1">
      <c r="A194" s="59"/>
      <c r="B194" s="60"/>
      <c r="C194" s="61"/>
      <c r="D194" s="60"/>
      <c r="E194" s="62"/>
      <c r="F194" s="63"/>
      <c r="G194" s="64"/>
      <c r="H194" s="61"/>
      <c r="I194" s="61"/>
      <c r="J194" s="61"/>
      <c r="K194" s="61"/>
      <c r="L194" s="61"/>
      <c r="M194" s="61"/>
      <c r="N194" s="65"/>
      <c r="O194" s="66"/>
      <c r="P194" s="62"/>
      <c r="Q194" s="67"/>
      <c r="R194" s="68"/>
      <c r="S194" s="67"/>
    </row>
    <row r="195" spans="1:19" s="69" customFormat="1">
      <c r="A195" s="59"/>
      <c r="B195" s="60"/>
      <c r="C195" s="61"/>
      <c r="D195" s="60"/>
      <c r="E195" s="62"/>
      <c r="F195" s="63"/>
      <c r="G195" s="64"/>
      <c r="H195" s="61"/>
      <c r="I195" s="61"/>
      <c r="J195" s="61"/>
      <c r="K195" s="61"/>
      <c r="L195" s="61"/>
      <c r="M195" s="61"/>
      <c r="N195" s="65"/>
      <c r="O195" s="66"/>
      <c r="P195" s="62"/>
      <c r="Q195" s="67"/>
      <c r="R195" s="68"/>
      <c r="S195" s="67"/>
    </row>
    <row r="200" spans="1:19">
      <c r="A200" s="33"/>
    </row>
    <row r="201" spans="1:19">
      <c r="A201" s="33"/>
    </row>
    <row r="202" spans="1:19">
      <c r="A202" s="33"/>
    </row>
    <row r="203" spans="1:19">
      <c r="A203" s="33"/>
    </row>
    <row r="204" spans="1:19">
      <c r="A204" s="33"/>
    </row>
    <row r="205" spans="1:19">
      <c r="A205" s="33"/>
    </row>
    <row r="206" spans="1:19">
      <c r="A206" s="33"/>
    </row>
    <row r="207" spans="1:19">
      <c r="A207" s="33"/>
    </row>
    <row r="208" spans="1:19">
      <c r="A208" s="33"/>
    </row>
    <row r="209" spans="1:1">
      <c r="A209" s="33"/>
    </row>
    <row r="210" spans="1:1">
      <c r="A210" s="33"/>
    </row>
    <row r="211" spans="1:1">
      <c r="A211" s="33"/>
    </row>
    <row r="212" spans="1:1">
      <c r="A212" s="33"/>
    </row>
    <row r="213" spans="1:1">
      <c r="A213" s="33"/>
    </row>
    <row r="214" spans="1:1">
      <c r="A214" s="33"/>
    </row>
    <row r="215" spans="1:1">
      <c r="A215" s="33"/>
    </row>
    <row r="216" spans="1:1">
      <c r="A216" s="33"/>
    </row>
    <row r="217" spans="1:1">
      <c r="A217" s="33"/>
    </row>
    <row r="218" spans="1:1">
      <c r="A218" s="33"/>
    </row>
    <row r="219" spans="1:1">
      <c r="A219" s="33"/>
    </row>
    <row r="220" spans="1:1">
      <c r="A220" s="33"/>
    </row>
    <row r="221" spans="1:1">
      <c r="A221" s="33"/>
    </row>
    <row r="222" spans="1:1">
      <c r="A222" s="33"/>
    </row>
    <row r="223" spans="1:1">
      <c r="A223" s="33"/>
    </row>
    <row r="224" spans="1:1">
      <c r="A224" s="33"/>
    </row>
    <row r="225" spans="1:1">
      <c r="A225" s="33"/>
    </row>
    <row r="226" spans="1:1">
      <c r="A226" s="33"/>
    </row>
    <row r="227" spans="1:1">
      <c r="A227" s="33"/>
    </row>
    <row r="228" spans="1:1">
      <c r="A228" s="33"/>
    </row>
    <row r="229" spans="1:1">
      <c r="A229" s="33"/>
    </row>
    <row r="230" spans="1:1">
      <c r="A230" s="33"/>
    </row>
    <row r="231" spans="1:1">
      <c r="A231" s="33"/>
    </row>
    <row r="232" spans="1:1">
      <c r="A232" s="33"/>
    </row>
    <row r="233" spans="1:1">
      <c r="A233" s="33"/>
    </row>
    <row r="234" spans="1:1">
      <c r="A234" s="33"/>
    </row>
    <row r="235" spans="1:1">
      <c r="A235" s="33"/>
    </row>
    <row r="236" spans="1:1">
      <c r="A236" s="33"/>
    </row>
    <row r="237" spans="1:1">
      <c r="A237" s="33"/>
    </row>
    <row r="238" spans="1:1">
      <c r="A238" s="33"/>
    </row>
    <row r="239" spans="1:1">
      <c r="A239" s="33"/>
    </row>
    <row r="240" spans="1:1">
      <c r="A240" s="33"/>
    </row>
    <row r="241" spans="1:1">
      <c r="A241" s="33"/>
    </row>
    <row r="242" spans="1:1">
      <c r="A242" s="33"/>
    </row>
    <row r="243" spans="1:1">
      <c r="A243" s="33"/>
    </row>
    <row r="244" spans="1:1">
      <c r="A244" s="33"/>
    </row>
    <row r="245" spans="1:1">
      <c r="A245" s="33"/>
    </row>
    <row r="246" spans="1:1">
      <c r="A246" s="33"/>
    </row>
    <row r="247" spans="1:1">
      <c r="A247" s="33"/>
    </row>
    <row r="248" spans="1:1">
      <c r="A248" s="33"/>
    </row>
    <row r="249" spans="1:1">
      <c r="A249" s="33"/>
    </row>
    <row r="250" spans="1:1">
      <c r="A250" s="33"/>
    </row>
    <row r="251" spans="1:1">
      <c r="A251" s="33"/>
    </row>
    <row r="252" spans="1:1">
      <c r="A252" s="33"/>
    </row>
    <row r="253" spans="1:1">
      <c r="A253" s="33"/>
    </row>
    <row r="254" spans="1:1">
      <c r="A254" s="33"/>
    </row>
    <row r="255" spans="1:1">
      <c r="A255" s="33"/>
    </row>
    <row r="256" spans="1:1">
      <c r="A256" s="33"/>
    </row>
    <row r="257" spans="1:1">
      <c r="A257" s="33"/>
    </row>
    <row r="258" spans="1:1">
      <c r="A258" s="33"/>
    </row>
    <row r="259" spans="1:1">
      <c r="A259" s="33"/>
    </row>
    <row r="260" spans="1:1">
      <c r="A260" s="33"/>
    </row>
    <row r="261" spans="1:1">
      <c r="A261" s="33"/>
    </row>
    <row r="262" spans="1:1">
      <c r="A262" s="33"/>
    </row>
    <row r="263" spans="1:1">
      <c r="A263" s="33"/>
    </row>
    <row r="264" spans="1:1">
      <c r="A264" s="33"/>
    </row>
    <row r="265" spans="1:1">
      <c r="A265" s="33"/>
    </row>
    <row r="266" spans="1:1">
      <c r="A266" s="33"/>
    </row>
    <row r="267" spans="1:1">
      <c r="A267" s="33"/>
    </row>
    <row r="268" spans="1:1">
      <c r="A268" s="33"/>
    </row>
    <row r="269" spans="1:1">
      <c r="A269" s="33"/>
    </row>
    <row r="270" spans="1:1">
      <c r="A270" s="33"/>
    </row>
    <row r="271" spans="1:1">
      <c r="A271" s="33"/>
    </row>
    <row r="272" spans="1:1">
      <c r="A272" s="33"/>
    </row>
    <row r="273" spans="1:1">
      <c r="A273" s="33"/>
    </row>
    <row r="274" spans="1:1">
      <c r="A274" s="33"/>
    </row>
    <row r="275" spans="1:1">
      <c r="A275" s="33"/>
    </row>
    <row r="276" spans="1:1">
      <c r="A276" s="33"/>
    </row>
    <row r="277" spans="1:1">
      <c r="A277" s="33"/>
    </row>
    <row r="278" spans="1:1">
      <c r="A278" s="33"/>
    </row>
    <row r="279" spans="1:1">
      <c r="A279" s="33"/>
    </row>
    <row r="280" spans="1:1">
      <c r="A280" s="33"/>
    </row>
    <row r="281" spans="1:1">
      <c r="A281" s="33"/>
    </row>
    <row r="282" spans="1:1">
      <c r="A282" s="33"/>
    </row>
    <row r="283" spans="1:1">
      <c r="A283" s="33"/>
    </row>
    <row r="284" spans="1:1">
      <c r="A284" s="33"/>
    </row>
    <row r="285" spans="1:1">
      <c r="A285" s="33"/>
    </row>
    <row r="286" spans="1:1">
      <c r="A286" s="33"/>
    </row>
    <row r="287" spans="1:1">
      <c r="A287" s="33"/>
    </row>
    <row r="288" spans="1:1">
      <c r="A288" s="33"/>
    </row>
    <row r="289" spans="1:1">
      <c r="A289" s="33"/>
    </row>
    <row r="290" spans="1:1">
      <c r="A290" s="33"/>
    </row>
    <row r="291" spans="1:1">
      <c r="A291" s="33"/>
    </row>
    <row r="292" spans="1:1">
      <c r="A292" s="33"/>
    </row>
    <row r="293" spans="1:1">
      <c r="A293" s="33"/>
    </row>
    <row r="294" spans="1:1">
      <c r="A294" s="33"/>
    </row>
    <row r="295" spans="1:1">
      <c r="A295" s="33"/>
    </row>
    <row r="296" spans="1:1">
      <c r="A296" s="33"/>
    </row>
    <row r="297" spans="1:1">
      <c r="A297" s="33"/>
    </row>
    <row r="298" spans="1:1">
      <c r="A298" s="33"/>
    </row>
    <row r="299" spans="1:1">
      <c r="A299" s="33"/>
    </row>
    <row r="300" spans="1:1">
      <c r="A300" s="33"/>
    </row>
    <row r="301" spans="1:1">
      <c r="A301" s="33"/>
    </row>
    <row r="302" spans="1:1">
      <c r="A302" s="33"/>
    </row>
    <row r="303" spans="1:1">
      <c r="A303" s="33"/>
    </row>
    <row r="304" spans="1:1">
      <c r="A304" s="33"/>
    </row>
    <row r="305" spans="1:1">
      <c r="A305" s="33"/>
    </row>
    <row r="306" spans="1:1">
      <c r="A306" s="33"/>
    </row>
    <row r="307" spans="1:1">
      <c r="A307" s="33"/>
    </row>
    <row r="308" spans="1:1">
      <c r="A308" s="33"/>
    </row>
    <row r="309" spans="1:1">
      <c r="A309" s="33"/>
    </row>
    <row r="310" spans="1:1">
      <c r="A310" s="33"/>
    </row>
    <row r="311" spans="1:1">
      <c r="A311" s="33"/>
    </row>
    <row r="312" spans="1:1">
      <c r="A312" s="33"/>
    </row>
    <row r="313" spans="1:1">
      <c r="A313" s="33"/>
    </row>
    <row r="314" spans="1:1">
      <c r="A314" s="33"/>
    </row>
    <row r="315" spans="1:1">
      <c r="A315" s="33"/>
    </row>
    <row r="316" spans="1:1">
      <c r="A316" s="33"/>
    </row>
    <row r="317" spans="1:1">
      <c r="A317" s="33"/>
    </row>
    <row r="318" spans="1:1">
      <c r="A318" s="33"/>
    </row>
    <row r="319" spans="1:1">
      <c r="A319" s="33"/>
    </row>
    <row r="320" spans="1:1">
      <c r="A320" s="33"/>
    </row>
    <row r="321" spans="1:1">
      <c r="A321" s="33"/>
    </row>
    <row r="322" spans="1:1">
      <c r="A322" s="33"/>
    </row>
    <row r="323" spans="1:1">
      <c r="A323" s="33"/>
    </row>
    <row r="324" spans="1:1">
      <c r="A324" s="33"/>
    </row>
    <row r="325" spans="1:1">
      <c r="A325" s="33"/>
    </row>
    <row r="326" spans="1:1">
      <c r="A326" s="33"/>
    </row>
    <row r="327" spans="1:1">
      <c r="A327" s="33"/>
    </row>
    <row r="328" spans="1:1">
      <c r="A328" s="33"/>
    </row>
    <row r="329" spans="1:1">
      <c r="A329" s="33"/>
    </row>
    <row r="330" spans="1:1">
      <c r="A330" s="33"/>
    </row>
    <row r="331" spans="1:1">
      <c r="A331" s="33"/>
    </row>
    <row r="332" spans="1:1">
      <c r="A332" s="33"/>
    </row>
    <row r="333" spans="1:1">
      <c r="A333" s="33"/>
    </row>
    <row r="334" spans="1:1">
      <c r="A334" s="33"/>
    </row>
    <row r="335" spans="1:1">
      <c r="A335" s="33"/>
    </row>
    <row r="336" spans="1:1">
      <c r="A336" s="33"/>
    </row>
    <row r="337" spans="1:1">
      <c r="A337" s="33"/>
    </row>
    <row r="338" spans="1:1">
      <c r="A338" s="33"/>
    </row>
    <row r="339" spans="1:1">
      <c r="A339" s="33"/>
    </row>
    <row r="340" spans="1:1">
      <c r="A340" s="33"/>
    </row>
    <row r="341" spans="1:1">
      <c r="A341" s="33"/>
    </row>
    <row r="342" spans="1:1">
      <c r="A342" s="33"/>
    </row>
    <row r="343" spans="1:1">
      <c r="A343" s="33"/>
    </row>
    <row r="344" spans="1:1">
      <c r="A344" s="33"/>
    </row>
    <row r="345" spans="1:1">
      <c r="A345" s="33"/>
    </row>
    <row r="346" spans="1:1">
      <c r="A346" s="33"/>
    </row>
  </sheetData>
  <sortState ref="A2:S275">
    <sortCondition ref="B1"/>
  </sortState>
  <printOptions horizontalCentered="1"/>
  <pageMargins left="0" right="0" top="0.1" bottom="0" header="0" footer="0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Theo xưởng</vt:lpstr>
      <vt:lpstr>Theo ten_V3</vt:lpstr>
      <vt:lpstr>PHONG HOC</vt:lpstr>
      <vt:lpstr>Theo lớp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ANH TUAN</cp:lastModifiedBy>
  <cp:lastPrinted>2015-11-16T08:49:16Z</cp:lastPrinted>
  <dcterms:created xsi:type="dcterms:W3CDTF">2007-12-07T03:19:00Z</dcterms:created>
  <dcterms:modified xsi:type="dcterms:W3CDTF">2015-11-22T15:10:28Z</dcterms:modified>
</cp:coreProperties>
</file>